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#_Документы\2025-Программы\"/>
    </mc:Choice>
  </mc:AlternateContent>
  <xr:revisionPtr revIDLastSave="0" documentId="8_{D723008A-E5FB-417B-9B76-B85E6CE243AD}" xr6:coauthVersionLast="47" xr6:coauthVersionMax="47" xr10:uidLastSave="{00000000-0000-0000-0000-000000000000}"/>
  <bookViews>
    <workbookView xWindow="2670" yWindow="0" windowWidth="23895" windowHeight="15480" tabRatio="826" activeTab="8" xr2:uid="{7CB4E896-AF79-4FAB-966D-93B2D17CE0C0}"/>
  </bookViews>
  <sheets>
    <sheet name="Прил к паспорту МП" sheetId="9" r:id="rId1"/>
    <sheet name="Прил4 к МП" sheetId="5" r:id="rId2"/>
    <sheet name="Прил5 к МП" sheetId="7" r:id="rId3"/>
    <sheet name="Прил1 к ПП1" sheetId="10" r:id="rId4"/>
    <sheet name="Прил2 к ПП1 " sheetId="11" r:id="rId5"/>
    <sheet name="Прил1 к ПП2  " sheetId="12" r:id="rId6"/>
    <sheet name="Прил2 к ПП2  " sheetId="13" r:id="rId7"/>
    <sheet name="Прил1 к ПП3" sheetId="14" r:id="rId8"/>
    <sheet name="Прил2 к ПП3" sheetId="15" r:id="rId9"/>
  </sheets>
  <externalReferences>
    <externalReference r:id="rId10"/>
  </externalReferences>
  <definedNames>
    <definedName name="_xlnm.Print_Titles" localSheetId="0">'Прил к паспорту МП'!$3:$4</definedName>
    <definedName name="_xlnm.Print_Titles" localSheetId="1">'Прил4 к МП'!$5:$6</definedName>
    <definedName name="_xlnm.Print_Titles" localSheetId="2">'Прил5 к МП'!$5:$6</definedName>
    <definedName name="_xlnm.Print_Area" localSheetId="0">'Прил к паспорту МП'!$A$1:$H$28</definedName>
    <definedName name="_xlnm.Print_Area" localSheetId="5">'Прил1 к ПП2  '!$A$1:$H$19</definedName>
    <definedName name="_xlnm.Print_Area" localSheetId="8">'Прил2 к ПП3'!$A$1:$L$15</definedName>
    <definedName name="_xlnm.Print_Area" localSheetId="1">'Прил4 к МП'!$A$1:$L$28</definedName>
    <definedName name="_xlnm.Print_Area" localSheetId="2">'Прил5 к МП'!$A$1:$H$55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K18" i="5"/>
  <c r="J21" i="5"/>
  <c r="K21" i="5"/>
  <c r="I21" i="5"/>
  <c r="J22" i="5"/>
  <c r="J18" i="5" s="1"/>
  <c r="K22" i="5"/>
  <c r="I22" i="5"/>
  <c r="J23" i="5"/>
  <c r="J27" i="5"/>
  <c r="K27" i="5"/>
  <c r="J26" i="5"/>
  <c r="K26" i="5"/>
  <c r="K23" i="5" s="1"/>
  <c r="I27" i="5"/>
  <c r="I26" i="5"/>
  <c r="F12" i="7"/>
  <c r="G12" i="7"/>
  <c r="H12" i="7" s="1"/>
  <c r="E12" i="7"/>
  <c r="F11" i="7"/>
  <c r="F10" i="7" s="1"/>
  <c r="F8" i="7" s="1"/>
  <c r="G15" i="7"/>
  <c r="H15" i="7" s="1"/>
  <c r="F14" i="7"/>
  <c r="F18" i="7"/>
  <c r="G18" i="7"/>
  <c r="E18" i="7"/>
  <c r="H18" i="7" s="1"/>
  <c r="F29" i="7"/>
  <c r="F17" i="7" s="1"/>
  <c r="F16" i="7" s="1"/>
  <c r="G29" i="7"/>
  <c r="H29" i="7" s="1"/>
  <c r="E29" i="7"/>
  <c r="E17" i="7" s="1"/>
  <c r="E16" i="7" s="1"/>
  <c r="F34" i="7"/>
  <c r="F32" i="7" s="1"/>
  <c r="G34" i="7"/>
  <c r="G32" i="7" s="1"/>
  <c r="F35" i="7"/>
  <c r="G35" i="7"/>
  <c r="G11" i="7" s="1"/>
  <c r="E35" i="7"/>
  <c r="E11" i="7" s="1"/>
  <c r="E10" i="7" s="1"/>
  <c r="H39" i="7"/>
  <c r="F37" i="7"/>
  <c r="E37" i="7"/>
  <c r="H37" i="7" s="1"/>
  <c r="F38" i="7"/>
  <c r="G38" i="7"/>
  <c r="G37" i="7" s="1"/>
  <c r="E38" i="7"/>
  <c r="H38" i="7" s="1"/>
  <c r="H42" i="7"/>
  <c r="F40" i="7"/>
  <c r="G40" i="7"/>
  <c r="F41" i="7"/>
  <c r="G41" i="7"/>
  <c r="E41" i="7"/>
  <c r="E40" i="7" s="1"/>
  <c r="H40" i="7" s="1"/>
  <c r="H47" i="7"/>
  <c r="H48" i="7"/>
  <c r="G49" i="7"/>
  <c r="F50" i="7"/>
  <c r="F49" i="7" s="1"/>
  <c r="G50" i="7"/>
  <c r="E50" i="7"/>
  <c r="E49" i="7" s="1"/>
  <c r="F51" i="7"/>
  <c r="F15" i="7" s="1"/>
  <c r="F13" i="7" s="1"/>
  <c r="G51" i="7"/>
  <c r="E51" i="7"/>
  <c r="E15" i="7" s="1"/>
  <c r="H54" i="7"/>
  <c r="H55" i="7"/>
  <c r="F52" i="7"/>
  <c r="E52" i="7"/>
  <c r="F53" i="7"/>
  <c r="G53" i="7"/>
  <c r="H53" i="7" s="1"/>
  <c r="E53" i="7"/>
  <c r="G46" i="7"/>
  <c r="F46" i="7"/>
  <c r="E46" i="7"/>
  <c r="H46" i="7" s="1"/>
  <c r="H43" i="7"/>
  <c r="H36" i="7"/>
  <c r="H31" i="7"/>
  <c r="H30" i="7"/>
  <c r="F28" i="7"/>
  <c r="H27" i="7"/>
  <c r="H26" i="7"/>
  <c r="G25" i="7"/>
  <c r="H25" i="7" s="1"/>
  <c r="F25" i="7"/>
  <c r="E25" i="7"/>
  <c r="H24" i="7"/>
  <c r="H23" i="7"/>
  <c r="G22" i="7"/>
  <c r="H22" i="7" s="1"/>
  <c r="F22" i="7"/>
  <c r="E22" i="7"/>
  <c r="H21" i="7"/>
  <c r="G19" i="7"/>
  <c r="F19" i="7"/>
  <c r="E19" i="7"/>
  <c r="B7" i="7"/>
  <c r="C7" i="7" s="1"/>
  <c r="D7" i="7" s="1"/>
  <c r="E7" i="7" s="1"/>
  <c r="F7" i="7" s="1"/>
  <c r="G7" i="7" s="1"/>
  <c r="H7" i="7" s="1"/>
  <c r="J15" i="15"/>
  <c r="I15" i="15"/>
  <c r="H15" i="15"/>
  <c r="K14" i="15"/>
  <c r="K13" i="15"/>
  <c r="K12" i="15"/>
  <c r="L27" i="5" s="1"/>
  <c r="K11" i="15"/>
  <c r="K10" i="15"/>
  <c r="K15" i="15"/>
  <c r="K9" i="15"/>
  <c r="L26" i="5" s="1"/>
  <c r="L23" i="5" s="1"/>
  <c r="I18" i="5"/>
  <c r="L17" i="5"/>
  <c r="L13" i="5" s="1"/>
  <c r="K17" i="5"/>
  <c r="K13" i="5" s="1"/>
  <c r="J17" i="5"/>
  <c r="J13" i="5" s="1"/>
  <c r="I17" i="5"/>
  <c r="I12" i="5" s="1"/>
  <c r="J7" i="5"/>
  <c r="K7" i="5" s="1"/>
  <c r="L7" i="5" s="1"/>
  <c r="B7" i="5"/>
  <c r="C7" i="5"/>
  <c r="D7" i="5"/>
  <c r="E7" i="5" s="1"/>
  <c r="F7" i="5" s="1"/>
  <c r="G7" i="5" s="1"/>
  <c r="H7" i="5" s="1"/>
  <c r="F21" i="9"/>
  <c r="E22" i="9"/>
  <c r="F22" i="9"/>
  <c r="G22" i="9"/>
  <c r="H22" i="9"/>
  <c r="D22" i="9"/>
  <c r="E11" i="9"/>
  <c r="E7" i="9" s="1"/>
  <c r="F11" i="9"/>
  <c r="F7" i="9" s="1"/>
  <c r="G11" i="9"/>
  <c r="H11" i="9"/>
  <c r="H7" i="9" s="1"/>
  <c r="K10" i="11"/>
  <c r="K9" i="11"/>
  <c r="H8" i="9"/>
  <c r="D8" i="9"/>
  <c r="E8" i="9"/>
  <c r="F8" i="9"/>
  <c r="G8" i="9"/>
  <c r="G7" i="9" s="1"/>
  <c r="D11" i="9"/>
  <c r="D7" i="9" s="1"/>
  <c r="E18" i="9"/>
  <c r="F18" i="9"/>
  <c r="G18" i="9"/>
  <c r="H18" i="9"/>
  <c r="D18" i="9"/>
  <c r="E15" i="9"/>
  <c r="E14" i="9" s="1"/>
  <c r="F15" i="9"/>
  <c r="G15" i="9"/>
  <c r="G14" i="9" s="1"/>
  <c r="H15" i="9"/>
  <c r="D15" i="9"/>
  <c r="D14" i="9" s="1"/>
  <c r="K12" i="13"/>
  <c r="L22" i="5" s="1"/>
  <c r="L12" i="5" s="1"/>
  <c r="K11" i="13"/>
  <c r="K10" i="13"/>
  <c r="I13" i="13"/>
  <c r="J13" i="13"/>
  <c r="K13" i="13" s="1"/>
  <c r="H13" i="13"/>
  <c r="F14" i="12"/>
  <c r="G14" i="12"/>
  <c r="H14" i="12"/>
  <c r="E14" i="12"/>
  <c r="I11" i="11"/>
  <c r="J11" i="11"/>
  <c r="H11" i="11"/>
  <c r="K8" i="11"/>
  <c r="K11" i="11"/>
  <c r="E9" i="10"/>
  <c r="B8" i="14"/>
  <c r="C8" i="14"/>
  <c r="D8" i="14" s="1"/>
  <c r="E8" i="14" s="1"/>
  <c r="F8" i="14" s="1"/>
  <c r="G8" i="14" s="1"/>
  <c r="H8" i="14" s="1"/>
  <c r="D25" i="9"/>
  <c r="D21" i="9" s="1"/>
  <c r="F25" i="9"/>
  <c r="G25" i="9"/>
  <c r="G21" i="9" s="1"/>
  <c r="H25" i="9"/>
  <c r="H21" i="9" s="1"/>
  <c r="E25" i="9"/>
  <c r="E21" i="9" s="1"/>
  <c r="K9" i="13"/>
  <c r="L21" i="5" s="1"/>
  <c r="F11" i="12"/>
  <c r="E11" i="12"/>
  <c r="B8" i="12"/>
  <c r="C8" i="12" s="1"/>
  <c r="D8" i="12" s="1"/>
  <c r="E8" i="12" s="1"/>
  <c r="F8" i="12" s="1"/>
  <c r="G8" i="12" s="1"/>
  <c r="H8" i="12" s="1"/>
  <c r="B6" i="10"/>
  <c r="C6" i="10"/>
  <c r="D6" i="10" s="1"/>
  <c r="E6" i="10" s="1"/>
  <c r="F6" i="10" s="1"/>
  <c r="G6" i="10" s="1"/>
  <c r="H6" i="10" s="1"/>
  <c r="B5" i="9"/>
  <c r="C5" i="9" s="1"/>
  <c r="D5" i="9" s="1"/>
  <c r="E5" i="9" s="1"/>
  <c r="F5" i="9" s="1"/>
  <c r="G5" i="9" s="1"/>
  <c r="H5" i="9" s="1"/>
  <c r="G11" i="12"/>
  <c r="H11" i="12"/>
  <c r="H14" i="9"/>
  <c r="F14" i="9"/>
  <c r="K12" i="5"/>
  <c r="J11" i="5"/>
  <c r="J8" i="5" s="1"/>
  <c r="K11" i="5"/>
  <c r="K8" i="5" s="1"/>
  <c r="J12" i="5"/>
  <c r="I23" i="5"/>
  <c r="G28" i="7"/>
  <c r="G20" i="7"/>
  <c r="H35" i="7"/>
  <c r="H19" i="7"/>
  <c r="F20" i="7"/>
  <c r="H11" i="7" l="1"/>
  <c r="H10" i="7" s="1"/>
  <c r="G10" i="7"/>
  <c r="L11" i="5"/>
  <c r="L8" i="5" s="1"/>
  <c r="L18" i="5"/>
  <c r="F44" i="7"/>
  <c r="H49" i="7"/>
  <c r="E8" i="7"/>
  <c r="H20" i="7"/>
  <c r="H28" i="7"/>
  <c r="I8" i="5"/>
  <c r="E44" i="7"/>
  <c r="H41" i="7"/>
  <c r="E28" i="7"/>
  <c r="E20" i="7" s="1"/>
  <c r="E14" i="7"/>
  <c r="E13" i="7" s="1"/>
  <c r="E34" i="7"/>
  <c r="G14" i="7"/>
  <c r="G17" i="7"/>
  <c r="G52" i="7"/>
  <c r="G44" i="7" s="1"/>
  <c r="H51" i="7"/>
  <c r="H50" i="7"/>
  <c r="I13" i="5"/>
  <c r="H14" i="7" l="1"/>
  <c r="G13" i="7"/>
  <c r="H13" i="7" s="1"/>
  <c r="H52" i="7"/>
  <c r="H44" i="7" s="1"/>
  <c r="H17" i="7"/>
  <c r="G16" i="7"/>
  <c r="H16" i="7" s="1"/>
  <c r="E32" i="7"/>
  <c r="H32" i="7" s="1"/>
  <c r="H34" i="7"/>
  <c r="G8" i="7"/>
  <c r="H8" i="7"/>
</calcChain>
</file>

<file path=xl/sharedStrings.xml><?xml version="1.0" encoding="utf-8"?>
<sst xmlns="http://schemas.openxmlformats.org/spreadsheetml/2006/main" count="381" uniqueCount="131">
  <si>
    <t>Единица измерения</t>
  </si>
  <si>
    <t>Источник информации</t>
  </si>
  <si>
    <t xml:space="preserve">Код бюджетной классификации </t>
  </si>
  <si>
    <t>ГРБС</t>
  </si>
  <si>
    <t>ЦСР</t>
  </si>
  <si>
    <t>ВР</t>
  </si>
  <si>
    <t>Муниципальная программа</t>
  </si>
  <si>
    <t>всего расходные обязательства по программе</t>
  </si>
  <si>
    <t>Х</t>
  </si>
  <si>
    <t>в том числе по ГРБС:</t>
  </si>
  <si>
    <t>РзПр</t>
  </si>
  <si>
    <t xml:space="preserve">Всего                    </t>
  </si>
  <si>
    <t xml:space="preserve">в том числе:             </t>
  </si>
  <si>
    <t xml:space="preserve">внебюджетные  источники                 </t>
  </si>
  <si>
    <t>%</t>
  </si>
  <si>
    <t>Подпрограмма 1</t>
  </si>
  <si>
    <t>Подпрограмма 2</t>
  </si>
  <si>
    <t>№ п/п</t>
  </si>
  <si>
    <t>1.1.</t>
  </si>
  <si>
    <t>1.2.</t>
  </si>
  <si>
    <t>№
 п/п</t>
  </si>
  <si>
    <t>Годы реализации муниципальной программы</t>
  </si>
  <si>
    <t>Статус (муниципальная программа, подпрограмма)</t>
  </si>
  <si>
    <t>Наименование муниципальной программы, подпрограммы</t>
  </si>
  <si>
    <t>Наименование главного распорядителя бюджетных средств (далее - ГРБС)</t>
  </si>
  <si>
    <t>план</t>
  </si>
  <si>
    <t>федеральный бюджет</t>
  </si>
  <si>
    <t xml:space="preserve">краевой бюджет </t>
  </si>
  <si>
    <t>Уровень бюджетной системы/источники финансирования</t>
  </si>
  <si>
    <t xml:space="preserve">Цель,показатели результативности   </t>
  </si>
  <si>
    <t>Перечень и значения показателей результативности подпрограммы</t>
  </si>
  <si>
    <t>тыс.руб.</t>
  </si>
  <si>
    <t>2026 год</t>
  </si>
  <si>
    <t>2027 год</t>
  </si>
  <si>
    <t>2028 год</t>
  </si>
  <si>
    <t xml:space="preserve">Годы, предшествующие реализации муниципальной  программы                                                                                                                        </t>
  </si>
  <si>
    <t xml:space="preserve">1. </t>
  </si>
  <si>
    <t>1.1.1.</t>
  </si>
  <si>
    <t xml:space="preserve">по городу Шарыпово </t>
  </si>
  <si>
    <t>по Шарыповскому муниципальному округу</t>
  </si>
  <si>
    <t xml:space="preserve">Перечень
целевых показателей муниципальной программы Шарыповского муниципального округа Красноярского края
с указанием планируемых к достижению значений в результате реализации муниципальной программы
</t>
  </si>
  <si>
    <t>Информация
о ресурсном обеспечении муниципальной программы Шарыповского муниципального округа за счет средств бюджета Шарыповского муниципального округа, в том числе средств, поступивших из бюджетов других уровней бюджетной системы</t>
  </si>
  <si>
    <t>Итого на 2026-2028 годы</t>
  </si>
  <si>
    <t>Информация
об источниках финансирования подпрограмм, отдельных мероприятий муниципальной программы Шарыповского муниципального округа (средства бюджета Шарыповского муниципального округа, в том числе средства, поступившие из бюджетов других уровней бюджетной системы)</t>
  </si>
  <si>
    <t>1.</t>
  </si>
  <si>
    <t xml:space="preserve">Перечень мероприятий подпрограммы </t>
  </si>
  <si>
    <t>Цели, задачи, мероприятия подпрограммы</t>
  </si>
  <si>
    <t xml:space="preserve">ГРБС </t>
  </si>
  <si>
    <t>Код бюджетной классификации</t>
  </si>
  <si>
    <t>Расходы по годам реализации программы, тыс.рублей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</si>
  <si>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</si>
  <si>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2026-2028 годы</t>
  </si>
  <si>
    <t>1.3.</t>
  </si>
  <si>
    <t>Итого по подпрограмме</t>
  </si>
  <si>
    <t>1.1</t>
  </si>
  <si>
    <t>1.1.1</t>
  </si>
  <si>
    <t>Доля молодых семей, улучшивших жилищные условия за счет полученных социальных выплат к общему количеству молодых семей, состоящих на учете нуждающихся в улучшении жилищных условий</t>
  </si>
  <si>
    <t>чел.</t>
  </si>
  <si>
    <t xml:space="preserve">Приложение № 1 
к подпрограмме "Обеспечение жилыми помещениями детей-сирот и детей, оставшихся без попечения родителей, лиц из числа детей-сирот, оставшихся без попечения родителей" </t>
  </si>
  <si>
    <t>Ведомственная отчетность</t>
  </si>
  <si>
    <t xml:space="preserve">Приложение № 2
к подпрограмме «Обеспечение жилыми помещениями детей-сирот и детей, оставшихся без попечения родителей, лиц из числа детей-сирот, оставшихся без попечения родителей» </t>
  </si>
  <si>
    <t>121;                129;              244;                   412</t>
  </si>
  <si>
    <t>0330075870</t>
  </si>
  <si>
    <t>0113; 1004</t>
  </si>
  <si>
    <t>Приложение № 1 
к подпрограмме «Переселение граждан из аварийного жилищного фонда»</t>
  </si>
  <si>
    <t>Приложение № 2
к подпрограмме «Переселение граждан из аварийного жилищного фонда»</t>
  </si>
  <si>
    <t>0501;               1003</t>
  </si>
  <si>
    <t>021F367483</t>
  </si>
  <si>
    <t>322;           412;            853</t>
  </si>
  <si>
    <t xml:space="preserve">Приложение № 1 
к подпрограмме "Обеспечение жильем молодых семей" </t>
  </si>
  <si>
    <t>1.1.2.</t>
  </si>
  <si>
    <t>Количество молодых семей, получивших свидетельство о праве на получение социальной выплаты на приобретение жилого помещения или строительство индивидуального жилого дома и реализовавших свое право на улучшение жилищных условий за счет средств социальной выплаты</t>
  </si>
  <si>
    <t>семей</t>
  </si>
  <si>
    <t xml:space="preserve">Приложение № 2
к подпрограмме «Обеспечение жильем молодых семей» </t>
  </si>
  <si>
    <t>062</t>
  </si>
  <si>
    <t xml:space="preserve">Признаны, в установленном законодательством порядке, нуждающимися в улучшении жилищных условий </t>
  </si>
  <si>
    <t>1.1.3.</t>
  </si>
  <si>
    <t>Доля ветхого и аварийного жилищного фонда в общем объеме жилищного фонда</t>
  </si>
  <si>
    <t>Общий объем жилищного фонда</t>
  </si>
  <si>
    <t>Ветхий и аварийный жилищный фонд</t>
  </si>
  <si>
    <t>Обеспечение доступным и комфортным жильем</t>
  </si>
  <si>
    <t>Переселение граждан из аварийного жилищного фонда</t>
  </si>
  <si>
    <t>Подпрограмма 3</t>
  </si>
  <si>
    <t>Обеспечение жилыми помещениями детей-сирот и детей, оставшихся без попечения родителей, лиц из числа детей-сирот, оставшихся без попечения родителей</t>
  </si>
  <si>
    <t>Обеспечение жильем молодых семей</t>
  </si>
  <si>
    <t>Цель 1: Повышение доступности жилья и улучшение жилищных условий граждан, проживающих на территории округа</t>
  </si>
  <si>
    <t>Количество граждан, расселенных из непригодного для проживания жилищного фонда (нарастающим итогом)</t>
  </si>
  <si>
    <t>Задача 1: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</si>
  <si>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1. Обеспечение переселения граждан из аварийного жилищного фонда </t>
  </si>
  <si>
    <t>ЦЕЛЬ: Сокращение непригодного для проживания жилищного фонда</t>
  </si>
  <si>
    <t>ЦЕЛЬ: Повышение доступности жилья для молодых семей, признанных в установленном порядке, нуждающимися в улучшении жилищных условий</t>
  </si>
  <si>
    <t>Задача 1:  Оказание финансовой поддержки в решении жилищной проблемы молодых семей, признанных в установленном порядке, нуждающимися в улучшении жилищных условий</t>
  </si>
  <si>
    <t>Задача 1. Оказание государственной поддержки детям-сиротам и детям, оставшимся без попечения родителей, а также лицам из их числа</t>
  </si>
  <si>
    <t>ЦЕЛЬ: Обеспечение жильем детей-сирот и детей, оставшихся без попечения родителей, а также лиц из их числа</t>
  </si>
  <si>
    <t>Количество молодых семей, получивших свидетельство о праве на получение социальной выплаты на приобретение жилого помещения или создание объекта индивидуального жилищного строительства</t>
  </si>
  <si>
    <t>Количество молодых семей, получивших свидетельство о праве на получение социальной выплаты на приобретение жилого помещения или создание объекта индивидуального жилищного строительства и реализовавших свое право на улучшение жилищных условий за счет средств социальной выплаты</t>
  </si>
  <si>
    <r>
      <t>Реализация мероприятий по переселению граждан из аварийного жилищного ф</t>
    </r>
    <r>
      <rPr>
        <sz val="12"/>
        <rFont val="Times New Roman"/>
        <family val="1"/>
        <charset val="204"/>
      </rPr>
      <t>онда за счет средств государственной корпорации - Фонда содействия реформированию жилищно-коммунального хозяйства</t>
    </r>
  </si>
  <si>
    <t>Переселено из непригодного для проживания жилищного фонда  0 человек</t>
  </si>
  <si>
    <t>322;
412;
853</t>
  </si>
  <si>
    <t>412;
853</t>
  </si>
  <si>
    <t>0501;
1003</t>
  </si>
  <si>
    <t>0501;</t>
  </si>
  <si>
    <t>Реализация мероприятий по переселению граждан из аварийного жилищного фонда за исключением средств государственной корпорации - Фонда содействия реформированию жилищно-коммунального хозяйства</t>
  </si>
  <si>
    <t>Предоставлены социальные выплаты 3 молодым семьям, в том числе:
2026 год - 1 семье;
2027 год - 1 семье;
2028 год - 1 семье.</t>
  </si>
  <si>
    <t xml:space="preserve">Предоставление социальных выплат молодым семьям на приобретение жилого помещения или создание объекта индивидуального жилищного строительства </t>
  </si>
  <si>
    <t xml:space="preserve">Приложение № 4
к муниципальной программе "Обеспечение доступным и комфортным жильем" </t>
  </si>
  <si>
    <t xml:space="preserve">Приложение № 5
к муниципальной программе "Обеспечение доступным и комфортным жильем" </t>
  </si>
  <si>
    <t xml:space="preserve">Цели, целевые показатели муниципальной программы </t>
  </si>
  <si>
    <t>тыс. кв.м.</t>
  </si>
  <si>
    <t>Количество детей-сирот и детей, оставшихся без попечения родителей, лиц из числа детей-сирот и детей, оставшихся без попечения родителей, обеспеченных жилыми помещениями специализированного жилищного фонда по договорам найма специализированных жилых помещений</t>
  </si>
  <si>
    <t>Приобретено в муниципальную собственность помещений: 
2026 год - 7 жилых помещений,
2027 год -  7 жилых помещений,
2028 год - 7 жилых помещений.</t>
  </si>
  <si>
    <t>Приобретено в муниципальную собственность помещений: 
2026 год - 3 жилых помещений,
2027 год -  3 жилых помещений,
2028 год - 3 жилых помещений.</t>
  </si>
  <si>
    <t>Доля детей-сирот и детей, оставшихся без попечения родителей, лиц из их числа обеспеченных благоустроенными жилыми помещениями специализированного жилищного фонда по договорам найма специализированных жилых помещений</t>
  </si>
  <si>
    <t>Количество детей-сирот и детей, оставшихся без попечения родителей, лиц из их числа, обеспеченных жилыми помещениями специализированного жилищного фонда по договорам найма специализированных жилых помещений</t>
  </si>
  <si>
    <t xml:space="preserve">Количество детей-сирот и детей, оставшихся без попечения родителей, лиц из их числа, состоящих на учете нв получение жилья </t>
  </si>
  <si>
    <t>Приложение к Паспорту муниципальной программы "Обеспечение доступным и комфортным жильем"</t>
  </si>
  <si>
    <t xml:space="preserve">Комитет по управлению муниципальным имуществом и земельными отношениями </t>
  </si>
  <si>
    <t>по городу</t>
  </si>
  <si>
    <t>117</t>
  </si>
  <si>
    <t>по округу</t>
  </si>
  <si>
    <t>408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</si>
  <si>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«Обеспечение  жилыми помещениями детей-сирот и детей, оставшихся без попечения родителей, лиц из числа детей-сирот, оставшихся без попечения родителей»</t>
  </si>
  <si>
    <t xml:space="preserve">Комитет по управлению муниципальным имуществом и земельными отношениями Администрации </t>
  </si>
  <si>
    <t>02300R0820</t>
  </si>
  <si>
    <t xml:space="preserve">0230075870;             02300R0820 </t>
  </si>
  <si>
    <t xml:space="preserve">02200S4970 </t>
  </si>
  <si>
    <t xml:space="preserve">02200L4970 </t>
  </si>
  <si>
    <t xml:space="preserve">Годы реализации муниципальной  программы        </t>
  </si>
  <si>
    <t xml:space="preserve">021F367484 </t>
  </si>
  <si>
    <t xml:space="preserve">021F36748S </t>
  </si>
  <si>
    <t>бюджет Шарыповского муниципального округа: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</si>
</sst>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6" formatCode="#,##0.000"/>
    <numFmt numFmtId="193" formatCode="0.000"/>
    <numFmt numFmtId="194" formatCode="#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ED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9" fillId="0" borderId="0"/>
    <xf numFmtId="0" fontId="2" fillId="0" borderId="0"/>
    <xf numFmtId="0" fontId="2" fillId="0" borderId="0"/>
  </cellStyleXfs>
  <cellXfs count="205">
    <xf numFmtId="0" fontId="0" fillId="0" borderId="0" xfId="0"/>
    <xf numFmtId="4" fontId="17" fillId="0" borderId="0" xfId="0" applyNumberFormat="1" applyFont="1" applyFill="1" applyAlignment="1">
      <alignment horizontal="center" vertical="center" wrapText="1"/>
    </xf>
    <xf numFmtId="186" fontId="1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7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top" wrapText="1"/>
    </xf>
    <xf numFmtId="194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1" xfId="4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" fontId="10" fillId="0" borderId="0" xfId="3" applyNumberFormat="1" applyFont="1" applyFill="1" applyBorder="1" applyAlignment="1" applyProtection="1">
      <alignment horizontal="right" wrapText="1"/>
    </xf>
    <xf numFmtId="186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93" fontId="1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top" wrapText="1"/>
    </xf>
    <xf numFmtId="194" fontId="5" fillId="0" borderId="2" xfId="1" applyNumberFormat="1" applyFont="1" applyFill="1" applyBorder="1" applyAlignment="1" applyProtection="1">
      <alignment horizontal="center" vertical="center" wrapText="1"/>
    </xf>
    <xf numFmtId="194" fontId="5" fillId="0" borderId="3" xfId="1" applyNumberFormat="1" applyFont="1" applyFill="1" applyBorder="1" applyAlignment="1" applyProtection="1">
      <alignment horizontal="center" vertical="center" wrapText="1"/>
    </xf>
    <xf numFmtId="194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3" fillId="0" borderId="1" xfId="4" quotePrefix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86" fontId="17" fillId="0" borderId="0" xfId="0" applyNumberFormat="1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0" fillId="0" borderId="5" xfId="4" applyFont="1" applyFill="1" applyBorder="1" applyAlignment="1">
      <alignment horizontal="left" vertical="center" wrapText="1"/>
    </xf>
    <xf numFmtId="0" fontId="20" fillId="0" borderId="6" xfId="4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2" fontId="21" fillId="0" borderId="5" xfId="0" applyNumberFormat="1" applyFont="1" applyFill="1" applyBorder="1" applyAlignment="1">
      <alignment horizontal="left" vertical="center" wrapText="1"/>
    </xf>
    <xf numFmtId="2" fontId="21" fillId="0" borderId="6" xfId="0" applyNumberFormat="1" applyFont="1" applyFill="1" applyBorder="1" applyAlignment="1">
      <alignment horizontal="left" vertical="center" wrapText="1"/>
    </xf>
    <xf numFmtId="2" fontId="21" fillId="0" borderId="7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left" vertical="center" wrapText="1"/>
    </xf>
    <xf numFmtId="2" fontId="20" fillId="0" borderId="6" xfId="0" applyNumberFormat="1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2" fontId="18" fillId="2" borderId="2" xfId="0" applyNumberFormat="1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8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2" fontId="19" fillId="0" borderId="5" xfId="0" applyNumberFormat="1" applyFont="1" applyBorder="1" applyAlignment="1">
      <alignment horizontal="left" vertical="center" wrapText="1"/>
    </xf>
    <xf numFmtId="2" fontId="19" fillId="0" borderId="6" xfId="0" applyNumberFormat="1" applyFont="1" applyBorder="1" applyAlignment="1">
      <alignment horizontal="left" vertical="center" wrapText="1"/>
    </xf>
    <xf numFmtId="2" fontId="19" fillId="0" borderId="7" xfId="0" applyNumberFormat="1" applyFont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horizontal="left" vertical="center" wrapText="1"/>
    </xf>
  </cellXfs>
  <cellStyles count="5">
    <cellStyle name="Обычный" xfId="0" builtinId="0"/>
    <cellStyle name="Обычный 2" xfId="1" xr:uid="{16EF5079-5446-44E0-BE15-B40E0FF2483E}"/>
    <cellStyle name="Обычный 3" xfId="2" xr:uid="{0C66C89B-C2AB-4831-ACD6-AF4037403DB6}"/>
    <cellStyle name="Обычный 3 2" xfId="3" xr:uid="{746E667E-C8CF-4895-9173-B726A9283706}"/>
    <cellStyle name="Обычный_Таблицы 20 08 06" xfId="4" xr:uid="{64BC6B3D-071C-4C62-BC1F-CB120FE069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82;%20&#1052;&#1055;%20&#1046;&#1048;&#1051;&#1068;&#1045;%20&#1064;&#1052;&#1054;%202026-2028_01.10.2025%20(&#1087;&#1088;&#1072;&#1074;&#1082;&#1080;%20&#1054;&#1088;&#1083;&#1086;&#1074;&#107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 к паспорту МП"/>
      <sheetName val="Прил4 к МП"/>
      <sheetName val="Прил5 к МП"/>
      <sheetName val="Прил1 к ПП1"/>
      <sheetName val="Прил2 к ПП1 "/>
      <sheetName val="Прил1 к ПП2  "/>
      <sheetName val="Прил2 к ПП2  "/>
      <sheetName val="Прил1 к ПП3"/>
      <sheetName val="Прил2 к ПП3"/>
    </sheetNames>
    <sheetDataSet>
      <sheetData sheetId="0"/>
      <sheetData sheetId="1"/>
      <sheetData sheetId="2"/>
      <sheetData sheetId="3"/>
      <sheetData sheetId="4">
        <row r="8"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H10">
            <v>0</v>
          </cell>
          <cell r="I10">
            <v>0</v>
          </cell>
          <cell r="J10">
            <v>0</v>
          </cell>
          <cell r="K10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F12A-7264-43AA-AB91-8413178DC686}">
  <sheetPr>
    <tabColor rgb="FF7030A0"/>
  </sheetPr>
  <dimension ref="A1:H27"/>
  <sheetViews>
    <sheetView view="pageBreakPreview" topLeftCell="A4" zoomScaleNormal="100" zoomScaleSheetLayoutView="100" workbookViewId="0">
      <selection activeCell="B21" sqref="B21"/>
    </sheetView>
  </sheetViews>
  <sheetFormatPr defaultRowHeight="12" x14ac:dyDescent="0.25"/>
  <cols>
    <col min="1" max="1" width="6" style="11" customWidth="1"/>
    <col min="2" max="2" width="55.28515625" style="11" customWidth="1"/>
    <col min="3" max="3" width="12.85546875" style="11" customWidth="1"/>
    <col min="4" max="7" width="13.42578125" style="11" customWidth="1"/>
    <col min="8" max="8" width="12.42578125" style="11" customWidth="1"/>
    <col min="9" max="16384" width="9.140625" style="11"/>
  </cols>
  <sheetData>
    <row r="1" spans="1:8" ht="33.75" customHeight="1" x14ac:dyDescent="0.25">
      <c r="F1" s="111" t="s">
        <v>115</v>
      </c>
      <c r="G1" s="111"/>
      <c r="H1" s="111"/>
    </row>
    <row r="2" spans="1:8" s="24" customFormat="1" ht="57" customHeight="1" x14ac:dyDescent="0.25">
      <c r="A2" s="104" t="s">
        <v>40</v>
      </c>
      <c r="B2" s="104"/>
      <c r="C2" s="104"/>
      <c r="D2" s="104"/>
      <c r="E2" s="104"/>
      <c r="F2" s="104"/>
      <c r="G2" s="104"/>
      <c r="H2" s="104"/>
    </row>
    <row r="3" spans="1:8" ht="48" customHeight="1" x14ac:dyDescent="0.25">
      <c r="A3" s="114" t="s">
        <v>20</v>
      </c>
      <c r="B3" s="114" t="s">
        <v>107</v>
      </c>
      <c r="C3" s="115" t="s">
        <v>0</v>
      </c>
      <c r="D3" s="112" t="s">
        <v>35</v>
      </c>
      <c r="E3" s="112"/>
      <c r="F3" s="112" t="s">
        <v>21</v>
      </c>
      <c r="G3" s="112"/>
      <c r="H3" s="112"/>
    </row>
    <row r="4" spans="1:8" ht="21" customHeight="1" x14ac:dyDescent="0.25">
      <c r="A4" s="114"/>
      <c r="B4" s="114"/>
      <c r="C4" s="115"/>
      <c r="D4" s="6">
        <v>2024</v>
      </c>
      <c r="E4" s="6">
        <v>2025</v>
      </c>
      <c r="F4" s="6">
        <v>2026</v>
      </c>
      <c r="G4" s="6">
        <v>2027</v>
      </c>
      <c r="H4" s="6">
        <v>2028</v>
      </c>
    </row>
    <row r="5" spans="1:8" ht="11.25" customHeight="1" x14ac:dyDescent="0.25">
      <c r="A5" s="13">
        <v>1</v>
      </c>
      <c r="B5" s="13">
        <f t="shared" ref="B5:H5" si="0">A5+1</f>
        <v>2</v>
      </c>
      <c r="C5" s="13">
        <f t="shared" si="0"/>
        <v>3</v>
      </c>
      <c r="D5" s="13">
        <f t="shared" si="0"/>
        <v>4</v>
      </c>
      <c r="E5" s="13">
        <f>D5+1</f>
        <v>5</v>
      </c>
      <c r="F5" s="13">
        <f t="shared" si="0"/>
        <v>6</v>
      </c>
      <c r="G5" s="13">
        <f t="shared" si="0"/>
        <v>7</v>
      </c>
      <c r="H5" s="13">
        <f t="shared" si="0"/>
        <v>8</v>
      </c>
    </row>
    <row r="6" spans="1:8" ht="21" customHeight="1" x14ac:dyDescent="0.25">
      <c r="A6" s="13" t="s">
        <v>36</v>
      </c>
      <c r="B6" s="113" t="s">
        <v>85</v>
      </c>
      <c r="C6" s="113"/>
      <c r="D6" s="113"/>
      <c r="E6" s="113"/>
      <c r="F6" s="113"/>
      <c r="G6" s="113"/>
      <c r="H6" s="113"/>
    </row>
    <row r="7" spans="1:8" ht="28.5" customHeight="1" x14ac:dyDescent="0.25">
      <c r="A7" s="116" t="s">
        <v>37</v>
      </c>
      <c r="B7" s="14" t="s">
        <v>77</v>
      </c>
      <c r="C7" s="15" t="s">
        <v>14</v>
      </c>
      <c r="D7" s="28">
        <f>D11/D8*100</f>
        <v>0.29440628066732094</v>
      </c>
      <c r="E7" s="28">
        <f>E11/E8*100</f>
        <v>0.24821228059807343</v>
      </c>
      <c r="F7" s="28">
        <f>F11/F8*100</f>
        <v>0.24821228059807343</v>
      </c>
      <c r="G7" s="28">
        <f>G11/G8*100</f>
        <v>0.24821228059807343</v>
      </c>
      <c r="H7" s="28">
        <f>H11/H8*100</f>
        <v>0.23343774008628332</v>
      </c>
    </row>
    <row r="8" spans="1:8" x14ac:dyDescent="0.25">
      <c r="A8" s="116"/>
      <c r="B8" s="14" t="s">
        <v>78</v>
      </c>
      <c r="C8" s="105" t="s">
        <v>108</v>
      </c>
      <c r="D8" s="30">
        <f>SUM(D9:D10)</f>
        <v>1426.6</v>
      </c>
      <c r="E8" s="30">
        <f>SUM(E9:E10)</f>
        <v>1692.1</v>
      </c>
      <c r="F8" s="30">
        <f>SUM(F9:F10)</f>
        <v>1692.1</v>
      </c>
      <c r="G8" s="30">
        <f>SUM(G9:G10)</f>
        <v>1692.1</v>
      </c>
      <c r="H8" s="30">
        <f>SUM(H9:H10)</f>
        <v>1692.1</v>
      </c>
    </row>
    <row r="9" spans="1:8" x14ac:dyDescent="0.25">
      <c r="A9" s="116"/>
      <c r="B9" s="16" t="s">
        <v>38</v>
      </c>
      <c r="C9" s="106"/>
      <c r="D9" s="30">
        <v>988</v>
      </c>
      <c r="E9" s="30">
        <v>1239</v>
      </c>
      <c r="F9" s="30">
        <v>1239</v>
      </c>
      <c r="G9" s="30">
        <v>1239</v>
      </c>
      <c r="H9" s="30">
        <v>1239</v>
      </c>
    </row>
    <row r="10" spans="1:8" x14ac:dyDescent="0.25">
      <c r="A10" s="116"/>
      <c r="B10" s="23" t="s">
        <v>39</v>
      </c>
      <c r="C10" s="107"/>
      <c r="D10" s="30">
        <v>438.6</v>
      </c>
      <c r="E10" s="30">
        <v>453.1</v>
      </c>
      <c r="F10" s="30">
        <v>453.1</v>
      </c>
      <c r="G10" s="30">
        <v>453.1</v>
      </c>
      <c r="H10" s="30">
        <v>453.1</v>
      </c>
    </row>
    <row r="11" spans="1:8" x14ac:dyDescent="0.25">
      <c r="A11" s="116"/>
      <c r="B11" s="14" t="s">
        <v>79</v>
      </c>
      <c r="C11" s="105" t="s">
        <v>108</v>
      </c>
      <c r="D11" s="30">
        <f>SUM(D12:D13)</f>
        <v>4.2</v>
      </c>
      <c r="E11" s="30">
        <f>SUM(E12:E13)</f>
        <v>4.2</v>
      </c>
      <c r="F11" s="30">
        <f>SUM(F12:F13)</f>
        <v>4.2</v>
      </c>
      <c r="G11" s="30">
        <f>SUM(G12:G13)</f>
        <v>4.2</v>
      </c>
      <c r="H11" s="30">
        <f>SUM(H12:H13)</f>
        <v>3.95</v>
      </c>
    </row>
    <row r="12" spans="1:8" x14ac:dyDescent="0.25">
      <c r="A12" s="116"/>
      <c r="B12" s="16" t="s">
        <v>38</v>
      </c>
      <c r="C12" s="106"/>
      <c r="D12" s="30">
        <v>4.2</v>
      </c>
      <c r="E12" s="30">
        <v>4.2</v>
      </c>
      <c r="F12" s="30">
        <v>4.2</v>
      </c>
      <c r="G12" s="30">
        <v>4.2</v>
      </c>
      <c r="H12" s="30">
        <v>3.95</v>
      </c>
    </row>
    <row r="13" spans="1:8" x14ac:dyDescent="0.25">
      <c r="A13" s="116"/>
      <c r="B13" s="23" t="s">
        <v>39</v>
      </c>
      <c r="C13" s="107"/>
      <c r="D13" s="30">
        <v>0</v>
      </c>
      <c r="E13" s="30">
        <v>0</v>
      </c>
      <c r="F13" s="30">
        <v>0</v>
      </c>
      <c r="G13" s="30">
        <v>0</v>
      </c>
      <c r="H13" s="30">
        <v>0</v>
      </c>
    </row>
    <row r="14" spans="1:8" ht="36" x14ac:dyDescent="0.25">
      <c r="A14" s="116" t="s">
        <v>70</v>
      </c>
      <c r="B14" s="16" t="s">
        <v>56</v>
      </c>
      <c r="C14" s="15" t="s">
        <v>14</v>
      </c>
      <c r="D14" s="103">
        <f>D18/D15*100</f>
        <v>7.1428571428571423</v>
      </c>
      <c r="E14" s="30">
        <f>E18/E15*100</f>
        <v>7.1428571428571423</v>
      </c>
      <c r="F14" s="30">
        <f>F18/F15*100</f>
        <v>7.6923076923076925</v>
      </c>
      <c r="G14" s="30">
        <f>G18/G15*100</f>
        <v>8.3333333333333321</v>
      </c>
      <c r="H14" s="30">
        <f>H18/H15*100</f>
        <v>8.3333333333333321</v>
      </c>
    </row>
    <row r="15" spans="1:8" ht="24" x14ac:dyDescent="0.25">
      <c r="A15" s="116"/>
      <c r="B15" s="16" t="s">
        <v>75</v>
      </c>
      <c r="C15" s="105" t="s">
        <v>72</v>
      </c>
      <c r="D15" s="78">
        <f>D16+D17</f>
        <v>14</v>
      </c>
      <c r="E15" s="78">
        <f>E16+E17</f>
        <v>14</v>
      </c>
      <c r="F15" s="78">
        <f>F16+F17</f>
        <v>13</v>
      </c>
      <c r="G15" s="78">
        <f>G16+G17</f>
        <v>12</v>
      </c>
      <c r="H15" s="78">
        <f>H16+H17</f>
        <v>12</v>
      </c>
    </row>
    <row r="16" spans="1:8" x14ac:dyDescent="0.25">
      <c r="A16" s="116"/>
      <c r="B16" s="16" t="s">
        <v>38</v>
      </c>
      <c r="C16" s="106"/>
      <c r="D16" s="78">
        <v>14</v>
      </c>
      <c r="E16" s="79">
        <v>14</v>
      </c>
      <c r="F16" s="79">
        <v>13</v>
      </c>
      <c r="G16" s="79">
        <v>12</v>
      </c>
      <c r="H16" s="79">
        <v>12</v>
      </c>
    </row>
    <row r="17" spans="1:8" x14ac:dyDescent="0.25">
      <c r="A17" s="116"/>
      <c r="B17" s="23" t="s">
        <v>39</v>
      </c>
      <c r="C17" s="107"/>
      <c r="D17" s="78">
        <v>0</v>
      </c>
      <c r="E17" s="79">
        <v>0</v>
      </c>
      <c r="F17" s="79">
        <v>0</v>
      </c>
      <c r="G17" s="79">
        <v>0</v>
      </c>
      <c r="H17" s="79">
        <v>0</v>
      </c>
    </row>
    <row r="18" spans="1:8" ht="51" customHeight="1" x14ac:dyDescent="0.25">
      <c r="A18" s="116"/>
      <c r="B18" s="16" t="s">
        <v>71</v>
      </c>
      <c r="C18" s="105" t="s">
        <v>72</v>
      </c>
      <c r="D18" s="78">
        <f>D19+D20</f>
        <v>1</v>
      </c>
      <c r="E18" s="78">
        <f>E19+E20</f>
        <v>1</v>
      </c>
      <c r="F18" s="78">
        <f>F19+F20</f>
        <v>1</v>
      </c>
      <c r="G18" s="78">
        <f>G19+G20</f>
        <v>1</v>
      </c>
      <c r="H18" s="78">
        <f>H19+H20</f>
        <v>1</v>
      </c>
    </row>
    <row r="19" spans="1:8" x14ac:dyDescent="0.25">
      <c r="A19" s="116"/>
      <c r="B19" s="16" t="s">
        <v>38</v>
      </c>
      <c r="C19" s="106"/>
      <c r="D19" s="80">
        <v>1</v>
      </c>
      <c r="E19" s="81">
        <v>1</v>
      </c>
      <c r="F19" s="81">
        <v>1</v>
      </c>
      <c r="G19" s="81">
        <v>1</v>
      </c>
      <c r="H19" s="81">
        <v>1</v>
      </c>
    </row>
    <row r="20" spans="1:8" s="12" customFormat="1" x14ac:dyDescent="0.25">
      <c r="A20" s="116"/>
      <c r="B20" s="23" t="s">
        <v>39</v>
      </c>
      <c r="C20" s="107"/>
      <c r="D20" s="78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48" x14ac:dyDescent="0.25">
      <c r="A21" s="109" t="s">
        <v>76</v>
      </c>
      <c r="B21" s="23" t="s">
        <v>112</v>
      </c>
      <c r="C21" s="108" t="s">
        <v>14</v>
      </c>
      <c r="D21" s="30">
        <f>D25*100/D22</f>
        <v>5.6338028169014081</v>
      </c>
      <c r="E21" s="30">
        <f>E25*100/E22</f>
        <v>6.5693430656934311</v>
      </c>
      <c r="F21" s="30">
        <f>F25*100/F22</f>
        <v>7.2992700729927007</v>
      </c>
      <c r="G21" s="30">
        <f>G25*100/G22</f>
        <v>7.2992700729927007</v>
      </c>
      <c r="H21" s="30">
        <f>H25*100/H22</f>
        <v>7.2992700729927007</v>
      </c>
    </row>
    <row r="22" spans="1:8" ht="24" x14ac:dyDescent="0.25">
      <c r="A22" s="109"/>
      <c r="B22" s="23" t="s">
        <v>114</v>
      </c>
      <c r="C22" s="109"/>
      <c r="D22" s="13">
        <f>D23+D24</f>
        <v>142</v>
      </c>
      <c r="E22" s="13">
        <f>E23+E24</f>
        <v>137</v>
      </c>
      <c r="F22" s="13">
        <f>F23+F24</f>
        <v>137</v>
      </c>
      <c r="G22" s="13">
        <f>G23+G24</f>
        <v>137</v>
      </c>
      <c r="H22" s="13">
        <f>H23+H24</f>
        <v>137</v>
      </c>
    </row>
    <row r="23" spans="1:8" x14ac:dyDescent="0.25">
      <c r="A23" s="109"/>
      <c r="B23" s="16" t="s">
        <v>38</v>
      </c>
      <c r="C23" s="109"/>
      <c r="D23" s="13">
        <v>99</v>
      </c>
      <c r="E23" s="13">
        <v>95</v>
      </c>
      <c r="F23" s="13">
        <v>95</v>
      </c>
      <c r="G23" s="13">
        <v>95</v>
      </c>
      <c r="H23" s="13">
        <v>95</v>
      </c>
    </row>
    <row r="24" spans="1:8" x14ac:dyDescent="0.25">
      <c r="A24" s="109"/>
      <c r="B24" s="23" t="s">
        <v>39</v>
      </c>
      <c r="C24" s="109"/>
      <c r="D24" s="13">
        <v>43</v>
      </c>
      <c r="E24" s="13">
        <v>42</v>
      </c>
      <c r="F24" s="13">
        <v>42</v>
      </c>
      <c r="G24" s="13">
        <v>42</v>
      </c>
      <c r="H24" s="13">
        <v>42</v>
      </c>
    </row>
    <row r="25" spans="1:8" ht="48" x14ac:dyDescent="0.25">
      <c r="A25" s="109"/>
      <c r="B25" s="23" t="s">
        <v>113</v>
      </c>
      <c r="C25" s="109"/>
      <c r="D25" s="13">
        <f>SUM(D26:D27)</f>
        <v>8</v>
      </c>
      <c r="E25" s="13">
        <f>SUM(E26:E27)</f>
        <v>9</v>
      </c>
      <c r="F25" s="13">
        <f>SUM(F26:F27)</f>
        <v>10</v>
      </c>
      <c r="G25" s="13">
        <f>SUM(G26:G27)</f>
        <v>10</v>
      </c>
      <c r="H25" s="13">
        <f>SUM(H26:H27)</f>
        <v>10</v>
      </c>
    </row>
    <row r="26" spans="1:8" x14ac:dyDescent="0.25">
      <c r="A26" s="109"/>
      <c r="B26" s="16" t="s">
        <v>38</v>
      </c>
      <c r="C26" s="109"/>
      <c r="D26" s="13">
        <v>7</v>
      </c>
      <c r="E26" s="13">
        <v>7</v>
      </c>
      <c r="F26" s="13">
        <v>7</v>
      </c>
      <c r="G26" s="13">
        <v>7</v>
      </c>
      <c r="H26" s="13">
        <v>7</v>
      </c>
    </row>
    <row r="27" spans="1:8" x14ac:dyDescent="0.25">
      <c r="A27" s="110"/>
      <c r="B27" s="23" t="s">
        <v>39</v>
      </c>
      <c r="C27" s="110"/>
      <c r="D27" s="13">
        <v>1</v>
      </c>
      <c r="E27" s="13">
        <v>2</v>
      </c>
      <c r="F27" s="13">
        <v>3</v>
      </c>
      <c r="G27" s="13">
        <v>3</v>
      </c>
      <c r="H27" s="13">
        <v>3</v>
      </c>
    </row>
  </sheetData>
  <mergeCells count="16">
    <mergeCell ref="F1:H1"/>
    <mergeCell ref="F3:H3"/>
    <mergeCell ref="B6:H6"/>
    <mergeCell ref="A3:A4"/>
    <mergeCell ref="C3:C4"/>
    <mergeCell ref="A21:A27"/>
    <mergeCell ref="A14:A20"/>
    <mergeCell ref="A7:A13"/>
    <mergeCell ref="B3:B4"/>
    <mergeCell ref="D3:E3"/>
    <mergeCell ref="A2:H2"/>
    <mergeCell ref="C8:C10"/>
    <mergeCell ref="C11:C13"/>
    <mergeCell ref="C15:C17"/>
    <mergeCell ref="C18:C20"/>
    <mergeCell ref="C21:C27"/>
  </mergeCells>
  <pageMargins left="0.31496062992125984" right="0.31496062992125984" top="0.59055118110236227" bottom="0.35433070866141736" header="0.31496062992125984" footer="0.31496062992125984"/>
  <pageSetup paperSize="9" orientation="landscape" r:id="rId1"/>
  <rowBreaks count="1" manualBreakCount="1">
    <brk id="2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62DE-9B6B-43F4-B776-B8D220AB816B}">
  <sheetPr>
    <tabColor rgb="FF7030A0"/>
    <pageSetUpPr fitToPage="1"/>
  </sheetPr>
  <dimension ref="A1:M28"/>
  <sheetViews>
    <sheetView view="pageBreakPreview" topLeftCell="B11" zoomScaleNormal="75" zoomScaleSheetLayoutView="100" workbookViewId="0">
      <selection activeCell="E20" sqref="E20"/>
    </sheetView>
  </sheetViews>
  <sheetFormatPr defaultRowHeight="15" x14ac:dyDescent="0.25"/>
  <cols>
    <col min="1" max="1" width="9.140625" style="86"/>
    <col min="2" max="2" width="19" style="5" customWidth="1"/>
    <col min="3" max="3" width="22.140625" style="5" customWidth="1"/>
    <col min="4" max="4" width="23.42578125" style="5" customWidth="1"/>
    <col min="5" max="5" width="9.5703125" style="9" customWidth="1"/>
    <col min="6" max="6" width="9.42578125" style="9" customWidth="1"/>
    <col min="7" max="7" width="14.7109375" style="9" customWidth="1"/>
    <col min="8" max="8" width="9.140625" style="9" customWidth="1"/>
    <col min="9" max="9" width="14.140625" style="1" customWidth="1"/>
    <col min="10" max="10" width="12.85546875" style="1" customWidth="1"/>
    <col min="11" max="12" width="13" style="1" customWidth="1"/>
    <col min="13" max="13" width="16.5703125" style="86" bestFit="1" customWidth="1"/>
    <col min="14" max="16384" width="9.140625" style="86"/>
  </cols>
  <sheetData>
    <row r="1" spans="1:13" ht="46.5" customHeight="1" x14ac:dyDescent="0.25">
      <c r="H1" s="122" t="s">
        <v>105</v>
      </c>
      <c r="I1" s="122"/>
      <c r="J1" s="122"/>
      <c r="K1" s="122"/>
      <c r="L1" s="122"/>
    </row>
    <row r="3" spans="1:13" ht="54" customHeight="1" x14ac:dyDescent="0.25">
      <c r="A3" s="123" t="s">
        <v>41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x14ac:dyDescent="0.25">
      <c r="L4" s="1" t="s">
        <v>31</v>
      </c>
    </row>
    <row r="5" spans="1:13" ht="34.5" customHeight="1" x14ac:dyDescent="0.25">
      <c r="A5" s="128" t="s">
        <v>17</v>
      </c>
      <c r="B5" s="112" t="s">
        <v>22</v>
      </c>
      <c r="C5" s="112" t="s">
        <v>23</v>
      </c>
      <c r="D5" s="112" t="s">
        <v>24</v>
      </c>
      <c r="E5" s="121" t="s">
        <v>2</v>
      </c>
      <c r="F5" s="121"/>
      <c r="G5" s="121"/>
      <c r="H5" s="121"/>
      <c r="I5" s="17" t="s">
        <v>32</v>
      </c>
      <c r="J5" s="17" t="s">
        <v>33</v>
      </c>
      <c r="K5" s="17" t="s">
        <v>34</v>
      </c>
      <c r="L5" s="124" t="s">
        <v>42</v>
      </c>
    </row>
    <row r="6" spans="1:13" ht="25.5" customHeight="1" x14ac:dyDescent="0.25">
      <c r="A6" s="128"/>
      <c r="B6" s="112"/>
      <c r="C6" s="112"/>
      <c r="D6" s="112"/>
      <c r="E6" s="10" t="s">
        <v>3</v>
      </c>
      <c r="F6" s="10" t="s">
        <v>10</v>
      </c>
      <c r="G6" s="10" t="s">
        <v>4</v>
      </c>
      <c r="H6" s="10" t="s">
        <v>5</v>
      </c>
      <c r="I6" s="125" t="s">
        <v>25</v>
      </c>
      <c r="J6" s="126"/>
      <c r="K6" s="127"/>
      <c r="L6" s="124"/>
    </row>
    <row r="7" spans="1:13" ht="18" customHeight="1" x14ac:dyDescent="0.25">
      <c r="A7" s="8">
        <v>1</v>
      </c>
      <c r="B7" s="6">
        <f>A7+1</f>
        <v>2</v>
      </c>
      <c r="C7" s="6">
        <f t="shared" ref="C7:L7" si="0">B7+1</f>
        <v>3</v>
      </c>
      <c r="D7" s="6">
        <f t="shared" si="0"/>
        <v>4</v>
      </c>
      <c r="E7" s="6">
        <f t="shared" si="0"/>
        <v>5</v>
      </c>
      <c r="F7" s="6">
        <f t="shared" si="0"/>
        <v>6</v>
      </c>
      <c r="G7" s="6">
        <f t="shared" si="0"/>
        <v>7</v>
      </c>
      <c r="H7" s="6">
        <f t="shared" si="0"/>
        <v>8</v>
      </c>
      <c r="I7" s="6">
        <v>9</v>
      </c>
      <c r="J7" s="6">
        <f t="shared" si="0"/>
        <v>10</v>
      </c>
      <c r="K7" s="6">
        <f t="shared" si="0"/>
        <v>11</v>
      </c>
      <c r="L7" s="6">
        <f t="shared" si="0"/>
        <v>12</v>
      </c>
    </row>
    <row r="8" spans="1:13" ht="50.25" customHeight="1" x14ac:dyDescent="0.2">
      <c r="A8" s="119" t="s">
        <v>44</v>
      </c>
      <c r="B8" s="117" t="s">
        <v>6</v>
      </c>
      <c r="C8" s="117" t="s">
        <v>80</v>
      </c>
      <c r="D8" s="6" t="s">
        <v>7</v>
      </c>
      <c r="E8" s="10" t="s">
        <v>8</v>
      </c>
      <c r="F8" s="10" t="s">
        <v>8</v>
      </c>
      <c r="G8" s="10" t="s">
        <v>8</v>
      </c>
      <c r="H8" s="10" t="s">
        <v>8</v>
      </c>
      <c r="I8" s="31">
        <f>I11+I12</f>
        <v>27013.800000000003</v>
      </c>
      <c r="J8" s="31">
        <f>J11+J12</f>
        <v>25798</v>
      </c>
      <c r="K8" s="31">
        <f>K11+K12</f>
        <v>25798</v>
      </c>
      <c r="L8" s="31">
        <f>L11+L12</f>
        <v>78609.8</v>
      </c>
      <c r="M8" s="87"/>
    </row>
    <row r="9" spans="1:13" x14ac:dyDescent="0.25">
      <c r="A9" s="120"/>
      <c r="B9" s="118"/>
      <c r="C9" s="118"/>
      <c r="D9" s="6" t="s">
        <v>9</v>
      </c>
      <c r="E9" s="10"/>
      <c r="F9" s="10"/>
      <c r="G9" s="10"/>
      <c r="H9" s="10"/>
      <c r="I9" s="31"/>
      <c r="J9" s="31"/>
      <c r="K9" s="31"/>
      <c r="L9" s="31"/>
      <c r="M9" s="88"/>
    </row>
    <row r="10" spans="1:13" ht="75" x14ac:dyDescent="0.25">
      <c r="A10" s="120"/>
      <c r="B10" s="118"/>
      <c r="C10" s="118"/>
      <c r="D10" s="6" t="s">
        <v>116</v>
      </c>
      <c r="E10" s="10" t="s">
        <v>8</v>
      </c>
      <c r="F10" s="10" t="s">
        <v>8</v>
      </c>
      <c r="G10" s="10" t="s">
        <v>8</v>
      </c>
      <c r="H10" s="10" t="s">
        <v>8</v>
      </c>
      <c r="I10" s="31"/>
      <c r="J10" s="31"/>
      <c r="K10" s="31"/>
      <c r="L10" s="31"/>
      <c r="M10" s="88"/>
    </row>
    <row r="11" spans="1:13" x14ac:dyDescent="0.25">
      <c r="A11" s="120"/>
      <c r="B11" s="118"/>
      <c r="C11" s="118"/>
      <c r="D11" s="6" t="s">
        <v>117</v>
      </c>
      <c r="E11" s="10" t="s">
        <v>118</v>
      </c>
      <c r="F11" s="10" t="s">
        <v>8</v>
      </c>
      <c r="G11" s="10" t="s">
        <v>8</v>
      </c>
      <c r="H11" s="10" t="s">
        <v>8</v>
      </c>
      <c r="I11" s="31">
        <f>I16+I21+I26</f>
        <v>20784.100000000002</v>
      </c>
      <c r="J11" s="31">
        <f t="shared" ref="J11:L12" si="1">J16+J21+J26</f>
        <v>19857.7</v>
      </c>
      <c r="K11" s="31">
        <f t="shared" si="1"/>
        <v>19857.7</v>
      </c>
      <c r="L11" s="31">
        <f t="shared" si="1"/>
        <v>60499.5</v>
      </c>
      <c r="M11" s="88"/>
    </row>
    <row r="12" spans="1:13" x14ac:dyDescent="0.25">
      <c r="A12" s="120"/>
      <c r="B12" s="118"/>
      <c r="C12" s="118"/>
      <c r="D12" s="6" t="s">
        <v>119</v>
      </c>
      <c r="E12" s="10" t="s">
        <v>120</v>
      </c>
      <c r="F12" s="10" t="s">
        <v>8</v>
      </c>
      <c r="G12" s="10" t="s">
        <v>8</v>
      </c>
      <c r="H12" s="10" t="s">
        <v>8</v>
      </c>
      <c r="I12" s="7">
        <f>I17+I22+I27</f>
        <v>6229.6999999999989</v>
      </c>
      <c r="J12" s="7">
        <f t="shared" si="1"/>
        <v>5940.2999999999993</v>
      </c>
      <c r="K12" s="7">
        <f t="shared" si="1"/>
        <v>5940.2999999999993</v>
      </c>
      <c r="L12" s="7">
        <f t="shared" si="1"/>
        <v>18110.300000000003</v>
      </c>
    </row>
    <row r="13" spans="1:13" ht="47.25" customHeight="1" x14ac:dyDescent="0.25">
      <c r="A13" s="119" t="s">
        <v>18</v>
      </c>
      <c r="B13" s="117" t="s">
        <v>15</v>
      </c>
      <c r="C13" s="117" t="s">
        <v>81</v>
      </c>
      <c r="D13" s="6" t="s">
        <v>7</v>
      </c>
      <c r="E13" s="10" t="s">
        <v>8</v>
      </c>
      <c r="F13" s="10" t="s">
        <v>8</v>
      </c>
      <c r="G13" s="10" t="s">
        <v>8</v>
      </c>
      <c r="H13" s="10" t="s">
        <v>8</v>
      </c>
      <c r="I13" s="7">
        <f>I16+I17</f>
        <v>0</v>
      </c>
      <c r="J13" s="7">
        <f>J16+J17</f>
        <v>0</v>
      </c>
      <c r="K13" s="7">
        <f>K16+K17</f>
        <v>0</v>
      </c>
      <c r="L13" s="7">
        <f>L16+L17</f>
        <v>0</v>
      </c>
    </row>
    <row r="14" spans="1:13" x14ac:dyDescent="0.25">
      <c r="A14" s="120"/>
      <c r="B14" s="118"/>
      <c r="C14" s="118"/>
      <c r="D14" s="6" t="s">
        <v>9</v>
      </c>
      <c r="E14" s="10"/>
      <c r="F14" s="10" t="s">
        <v>8</v>
      </c>
      <c r="G14" s="10" t="s">
        <v>8</v>
      </c>
      <c r="H14" s="10" t="s">
        <v>8</v>
      </c>
      <c r="I14" s="7"/>
      <c r="J14" s="7"/>
      <c r="K14" s="7"/>
      <c r="L14" s="7"/>
    </row>
    <row r="15" spans="1:13" ht="75" x14ac:dyDescent="0.25">
      <c r="A15" s="120"/>
      <c r="B15" s="118"/>
      <c r="C15" s="118"/>
      <c r="D15" s="6" t="s">
        <v>116</v>
      </c>
      <c r="E15" s="10" t="s">
        <v>8</v>
      </c>
      <c r="F15" s="10" t="s">
        <v>8</v>
      </c>
      <c r="G15" s="10" t="s">
        <v>8</v>
      </c>
      <c r="H15" s="10" t="s">
        <v>8</v>
      </c>
      <c r="I15" s="7"/>
      <c r="J15" s="7"/>
      <c r="K15" s="7"/>
      <c r="L15" s="7"/>
    </row>
    <row r="16" spans="1:13" x14ac:dyDescent="0.25">
      <c r="A16" s="120"/>
      <c r="B16" s="118"/>
      <c r="C16" s="118"/>
      <c r="D16" s="6" t="s">
        <v>117</v>
      </c>
      <c r="E16" s="10" t="s">
        <v>118</v>
      </c>
      <c r="F16" s="10" t="s">
        <v>8</v>
      </c>
      <c r="G16" s="10" t="s">
        <v>8</v>
      </c>
      <c r="H16" s="10" t="s">
        <v>8</v>
      </c>
      <c r="I16" s="7">
        <v>0</v>
      </c>
      <c r="J16" s="7">
        <v>0</v>
      </c>
      <c r="K16" s="7">
        <v>0</v>
      </c>
      <c r="L16" s="7">
        <v>0</v>
      </c>
    </row>
    <row r="17" spans="1:12" x14ac:dyDescent="0.25">
      <c r="A17" s="120"/>
      <c r="B17" s="118"/>
      <c r="C17" s="118"/>
      <c r="D17" s="6" t="s">
        <v>119</v>
      </c>
      <c r="E17" s="10" t="s">
        <v>120</v>
      </c>
      <c r="F17" s="10" t="s">
        <v>8</v>
      </c>
      <c r="G17" s="10" t="s">
        <v>8</v>
      </c>
      <c r="H17" s="10" t="s">
        <v>8</v>
      </c>
      <c r="I17" s="7">
        <f>'[1]Прил2 к ПП1 '!H8+'[1]Прил2 к ПП1 '!H9+'[1]Прил2 к ПП1 '!H10</f>
        <v>0</v>
      </c>
      <c r="J17" s="7">
        <f>'[1]Прил2 к ПП1 '!I8+'[1]Прил2 к ПП1 '!I9+'[1]Прил2 к ПП1 '!I10</f>
        <v>0</v>
      </c>
      <c r="K17" s="7">
        <f>'[1]Прил2 к ПП1 '!J8+'[1]Прил2 к ПП1 '!J9+'[1]Прил2 к ПП1 '!J10</f>
        <v>0</v>
      </c>
      <c r="L17" s="7">
        <f>'[1]Прил2 к ПП1 '!K8+'[1]Прил2 к ПП1 '!K9+'[1]Прил2 к ПП1 '!K10</f>
        <v>0</v>
      </c>
    </row>
    <row r="18" spans="1:12" ht="45.75" customHeight="1" x14ac:dyDescent="0.25">
      <c r="A18" s="128" t="s">
        <v>19</v>
      </c>
      <c r="B18" s="129" t="s">
        <v>16</v>
      </c>
      <c r="C18" s="129" t="s">
        <v>84</v>
      </c>
      <c r="D18" s="6" t="s">
        <v>7</v>
      </c>
      <c r="E18" s="10" t="s">
        <v>8</v>
      </c>
      <c r="F18" s="10" t="s">
        <v>8</v>
      </c>
      <c r="G18" s="10" t="s">
        <v>8</v>
      </c>
      <c r="H18" s="10" t="s">
        <v>8</v>
      </c>
      <c r="I18" s="7">
        <f>I21+I22</f>
        <v>858.7</v>
      </c>
      <c r="J18" s="7">
        <f>J21+J22</f>
        <v>863.40000000000009</v>
      </c>
      <c r="K18" s="7">
        <f>K21+K22</f>
        <v>863.40000000000009</v>
      </c>
      <c r="L18" s="7">
        <f>L21+L22</f>
        <v>2585.5</v>
      </c>
    </row>
    <row r="19" spans="1:12" x14ac:dyDescent="0.25">
      <c r="A19" s="128"/>
      <c r="B19" s="129"/>
      <c r="C19" s="129"/>
      <c r="D19" s="6" t="s">
        <v>9</v>
      </c>
      <c r="E19" s="10"/>
      <c r="F19" s="10" t="s">
        <v>8</v>
      </c>
      <c r="G19" s="10" t="s">
        <v>8</v>
      </c>
      <c r="H19" s="10" t="s">
        <v>8</v>
      </c>
      <c r="I19" s="7"/>
      <c r="J19" s="7"/>
      <c r="K19" s="7"/>
      <c r="L19" s="7"/>
    </row>
    <row r="20" spans="1:12" ht="75" x14ac:dyDescent="0.25">
      <c r="A20" s="128"/>
      <c r="B20" s="129"/>
      <c r="C20" s="129"/>
      <c r="D20" s="6" t="s">
        <v>116</v>
      </c>
      <c r="E20" s="10" t="s">
        <v>8</v>
      </c>
      <c r="F20" s="10" t="s">
        <v>8</v>
      </c>
      <c r="G20" s="10" t="s">
        <v>8</v>
      </c>
      <c r="H20" s="10" t="s">
        <v>8</v>
      </c>
      <c r="I20" s="7"/>
      <c r="J20" s="7"/>
      <c r="K20" s="7"/>
      <c r="L20" s="7"/>
    </row>
    <row r="21" spans="1:12" ht="29.25" customHeight="1" x14ac:dyDescent="0.25">
      <c r="A21" s="128"/>
      <c r="B21" s="129"/>
      <c r="C21" s="129"/>
      <c r="D21" s="6" t="s">
        <v>117</v>
      </c>
      <c r="E21" s="10" t="s">
        <v>118</v>
      </c>
      <c r="F21" s="10" t="s">
        <v>8</v>
      </c>
      <c r="G21" s="10" t="s">
        <v>8</v>
      </c>
      <c r="H21" s="10" t="s">
        <v>8</v>
      </c>
      <c r="I21" s="7">
        <f>'Прил2 к ПП2  '!H9+'Прил2 к ПП2  '!H10+'Прил2 к ПП2  '!H11</f>
        <v>858.7</v>
      </c>
      <c r="J21" s="7">
        <f>'Прил2 к ПП2  '!I9+'Прил2 к ПП2  '!I10+'Прил2 к ПП2  '!I11</f>
        <v>863.40000000000009</v>
      </c>
      <c r="K21" s="7">
        <f>'Прил2 к ПП2  '!J9+'Прил2 к ПП2  '!J10+'Прил2 к ПП2  '!J11</f>
        <v>863.40000000000009</v>
      </c>
      <c r="L21" s="7">
        <f>'Прил2 к ПП2  '!K9+'Прил2 к ПП2  '!K10+'Прил2 к ПП2  '!K11</f>
        <v>2585.5</v>
      </c>
    </row>
    <row r="22" spans="1:12" x14ac:dyDescent="0.25">
      <c r="A22" s="128"/>
      <c r="B22" s="129"/>
      <c r="C22" s="129"/>
      <c r="D22" s="6" t="s">
        <v>119</v>
      </c>
      <c r="E22" s="10" t="s">
        <v>120</v>
      </c>
      <c r="F22" s="10" t="s">
        <v>8</v>
      </c>
      <c r="G22" s="10" t="s">
        <v>8</v>
      </c>
      <c r="H22" s="10" t="s">
        <v>8</v>
      </c>
      <c r="I22" s="7">
        <f>'Прил2 к ПП2  '!H12</f>
        <v>0</v>
      </c>
      <c r="J22" s="7">
        <f>'Прил2 к ПП2  '!I12</f>
        <v>0</v>
      </c>
      <c r="K22" s="7">
        <f>'Прил2 к ПП2  '!J12</f>
        <v>0</v>
      </c>
      <c r="L22" s="7">
        <f>'Прил2 к ПП2  '!K12</f>
        <v>0</v>
      </c>
    </row>
    <row r="23" spans="1:12" ht="45" x14ac:dyDescent="0.25">
      <c r="A23" s="128" t="s">
        <v>52</v>
      </c>
      <c r="B23" s="129" t="s">
        <v>82</v>
      </c>
      <c r="C23" s="129" t="s">
        <v>83</v>
      </c>
      <c r="D23" s="6" t="s">
        <v>7</v>
      </c>
      <c r="E23" s="10" t="s">
        <v>8</v>
      </c>
      <c r="F23" s="10" t="s">
        <v>8</v>
      </c>
      <c r="G23" s="10" t="s">
        <v>8</v>
      </c>
      <c r="H23" s="10" t="s">
        <v>8</v>
      </c>
      <c r="I23" s="7">
        <f>I26+I27</f>
        <v>26155.1</v>
      </c>
      <c r="J23" s="7">
        <f>J26+J27</f>
        <v>24934.6</v>
      </c>
      <c r="K23" s="7">
        <f>K26+K27</f>
        <v>24934.6</v>
      </c>
      <c r="L23" s="7">
        <f>L26+L27</f>
        <v>76024.3</v>
      </c>
    </row>
    <row r="24" spans="1:12" x14ac:dyDescent="0.25">
      <c r="A24" s="128"/>
      <c r="B24" s="129"/>
      <c r="C24" s="129"/>
      <c r="D24" s="6" t="s">
        <v>9</v>
      </c>
      <c r="E24" s="10"/>
      <c r="F24" s="10" t="s">
        <v>8</v>
      </c>
      <c r="G24" s="10" t="s">
        <v>8</v>
      </c>
      <c r="H24" s="10" t="s">
        <v>8</v>
      </c>
      <c r="I24" s="7"/>
      <c r="J24" s="7"/>
      <c r="K24" s="7"/>
      <c r="L24" s="7"/>
    </row>
    <row r="25" spans="1:12" ht="75" x14ac:dyDescent="0.25">
      <c r="A25" s="128"/>
      <c r="B25" s="129"/>
      <c r="C25" s="129"/>
      <c r="D25" s="6" t="s">
        <v>116</v>
      </c>
      <c r="E25" s="10" t="s">
        <v>8</v>
      </c>
      <c r="F25" s="10" t="s">
        <v>8</v>
      </c>
      <c r="G25" s="10" t="s">
        <v>8</v>
      </c>
      <c r="H25" s="10" t="s">
        <v>8</v>
      </c>
      <c r="I25" s="7"/>
      <c r="J25" s="7"/>
      <c r="K25" s="7"/>
      <c r="L25" s="7"/>
    </row>
    <row r="26" spans="1:12" x14ac:dyDescent="0.25">
      <c r="A26" s="128"/>
      <c r="B26" s="129"/>
      <c r="C26" s="129"/>
      <c r="D26" s="6" t="s">
        <v>117</v>
      </c>
      <c r="E26" s="10" t="s">
        <v>118</v>
      </c>
      <c r="F26" s="10" t="s">
        <v>8</v>
      </c>
      <c r="G26" s="10" t="s">
        <v>8</v>
      </c>
      <c r="H26" s="10" t="s">
        <v>8</v>
      </c>
      <c r="I26" s="7">
        <f>'Прил2 к ПП3'!H9+'Прил2 к ПП3'!H10</f>
        <v>19925.400000000001</v>
      </c>
      <c r="J26" s="7">
        <f>'Прил2 к ПП3'!I9+'Прил2 к ПП3'!I10</f>
        <v>18994.3</v>
      </c>
      <c r="K26" s="7">
        <f>'Прил2 к ПП3'!J9+'Прил2 к ПП3'!J10</f>
        <v>18994.3</v>
      </c>
      <c r="L26" s="7">
        <f>'Прил2 к ПП3'!K9+'Прил2 к ПП3'!K10</f>
        <v>57914</v>
      </c>
    </row>
    <row r="27" spans="1:12" x14ac:dyDescent="0.25">
      <c r="A27" s="128"/>
      <c r="B27" s="129"/>
      <c r="C27" s="129"/>
      <c r="D27" s="6" t="s">
        <v>119</v>
      </c>
      <c r="E27" s="10" t="s">
        <v>120</v>
      </c>
      <c r="F27" s="10" t="s">
        <v>8</v>
      </c>
      <c r="G27" s="10" t="s">
        <v>8</v>
      </c>
      <c r="H27" s="10" t="s">
        <v>8</v>
      </c>
      <c r="I27" s="7">
        <f>'Прил2 к ПП3'!H11+'Прил2 к ПП3'!H12+'Прил2 к ПП3'!H13+'Прил2 к ПП3'!H14</f>
        <v>6229.6999999999989</v>
      </c>
      <c r="J27" s="7">
        <f>'Прил2 к ПП3'!I11+'Прил2 к ПП3'!I12+'Прил2 к ПП3'!I13+'Прил2 к ПП3'!I14</f>
        <v>5940.2999999999993</v>
      </c>
      <c r="K27" s="7">
        <f>'Прил2 к ПП3'!J11+'Прил2 к ПП3'!J12+'Прил2 к ПП3'!J13+'Прил2 к ПП3'!J14</f>
        <v>5940.2999999999993</v>
      </c>
      <c r="L27" s="7">
        <f>'Прил2 к ПП3'!K11+'Прил2 к ПП3'!K12+'Прил2 к ПП3'!K13+'Прил2 к ПП3'!K14</f>
        <v>18110.300000000003</v>
      </c>
    </row>
    <row r="28" spans="1:12" x14ac:dyDescent="0.25">
      <c r="D28" s="74"/>
      <c r="E28" s="89"/>
      <c r="F28" s="89"/>
      <c r="G28" s="89"/>
      <c r="H28" s="89"/>
    </row>
  </sheetData>
  <mergeCells count="21">
    <mergeCell ref="A23:A27"/>
    <mergeCell ref="B23:B27"/>
    <mergeCell ref="C23:C27"/>
    <mergeCell ref="B8:B12"/>
    <mergeCell ref="A5:A6"/>
    <mergeCell ref="B5:B6"/>
    <mergeCell ref="C5:C6"/>
    <mergeCell ref="C13:C17"/>
    <mergeCell ref="A18:A22"/>
    <mergeCell ref="B18:B22"/>
    <mergeCell ref="C18:C22"/>
    <mergeCell ref="D5:D6"/>
    <mergeCell ref="C8:C12"/>
    <mergeCell ref="A13:A17"/>
    <mergeCell ref="B13:B17"/>
    <mergeCell ref="E5:H5"/>
    <mergeCell ref="H1:L1"/>
    <mergeCell ref="A3:L3"/>
    <mergeCell ref="L5:L6"/>
    <mergeCell ref="I6:K6"/>
    <mergeCell ref="A8:A12"/>
  </mergeCells>
  <phoneticPr fontId="0" type="noConversion"/>
  <pageMargins left="0.15748031496062992" right="0.23622047244094491" top="0.19685039370078741" bottom="0.15748031496062992" header="0.39370078740157483" footer="0.31496062992125984"/>
  <pageSetup paperSize="9" scale="84" fitToHeight="0" orientation="landscape" r:id="rId1"/>
  <rowBreaks count="1" manualBreakCount="1">
    <brk id="1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0CCBC-5582-4B0F-9347-7046770DA4D1}">
  <sheetPr>
    <tabColor rgb="FF7030A0"/>
    <pageSetUpPr fitToPage="1"/>
  </sheetPr>
  <dimension ref="A1:N55"/>
  <sheetViews>
    <sheetView view="pageBreakPreview" zoomScale="90" zoomScaleNormal="100" zoomScaleSheetLayoutView="90" workbookViewId="0">
      <selection activeCell="D13" sqref="D13"/>
    </sheetView>
  </sheetViews>
  <sheetFormatPr defaultRowHeight="15" x14ac:dyDescent="0.25"/>
  <cols>
    <col min="1" max="1" width="9.140625" style="86"/>
    <col min="2" max="2" width="17" style="5" customWidth="1"/>
    <col min="3" max="3" width="43.7109375" style="5" customWidth="1"/>
    <col min="4" max="4" width="26.140625" style="83" customWidth="1"/>
    <col min="5" max="5" width="14.85546875" style="2" customWidth="1"/>
    <col min="6" max="7" width="16.28515625" style="2" customWidth="1"/>
    <col min="8" max="8" width="15.85546875" style="2" customWidth="1"/>
    <col min="9" max="9" width="21.5703125" style="86" customWidth="1"/>
    <col min="10" max="11" width="9.140625" style="86"/>
    <col min="12" max="12" width="11.42578125" style="86" bestFit="1" customWidth="1"/>
    <col min="13" max="13" width="9.140625" style="86"/>
    <col min="14" max="14" width="9.42578125" style="86" bestFit="1" customWidth="1"/>
    <col min="15" max="16384" width="9.140625" style="86"/>
  </cols>
  <sheetData>
    <row r="1" spans="1:14" ht="60.75" customHeight="1" x14ac:dyDescent="0.25">
      <c r="E1" s="132" t="s">
        <v>106</v>
      </c>
      <c r="F1" s="132"/>
      <c r="G1" s="132"/>
      <c r="H1" s="132"/>
    </row>
    <row r="3" spans="1:14" ht="54" customHeight="1" x14ac:dyDescent="0.25">
      <c r="A3" s="123" t="s">
        <v>43</v>
      </c>
      <c r="B3" s="123"/>
      <c r="C3" s="123"/>
      <c r="D3" s="123"/>
      <c r="E3" s="123"/>
      <c r="F3" s="123"/>
      <c r="G3" s="123"/>
      <c r="H3" s="123"/>
    </row>
    <row r="4" spans="1:14" ht="22.5" customHeight="1" x14ac:dyDescent="0.25">
      <c r="H4" s="1" t="s">
        <v>31</v>
      </c>
    </row>
    <row r="5" spans="1:14" ht="35.25" customHeight="1" x14ac:dyDescent="0.25">
      <c r="A5" s="112" t="s">
        <v>17</v>
      </c>
      <c r="B5" s="112" t="s">
        <v>22</v>
      </c>
      <c r="C5" s="112" t="s">
        <v>23</v>
      </c>
      <c r="D5" s="112" t="s">
        <v>28</v>
      </c>
      <c r="E5" s="7" t="s">
        <v>32</v>
      </c>
      <c r="F5" s="7" t="s">
        <v>33</v>
      </c>
      <c r="G5" s="7" t="s">
        <v>34</v>
      </c>
      <c r="H5" s="124" t="s">
        <v>42</v>
      </c>
    </row>
    <row r="6" spans="1:14" ht="22.5" customHeight="1" x14ac:dyDescent="0.25">
      <c r="A6" s="112"/>
      <c r="B6" s="112"/>
      <c r="C6" s="112"/>
      <c r="D6" s="112"/>
      <c r="E6" s="131" t="s">
        <v>25</v>
      </c>
      <c r="F6" s="131"/>
      <c r="G6" s="131"/>
      <c r="H6" s="124"/>
    </row>
    <row r="7" spans="1:14" ht="16.5" customHeight="1" x14ac:dyDescent="0.25">
      <c r="A7" s="6">
        <v>1</v>
      </c>
      <c r="B7" s="6">
        <f>A7+1</f>
        <v>2</v>
      </c>
      <c r="C7" s="6">
        <f t="shared" ref="C7:H7" si="0">B7+1</f>
        <v>3</v>
      </c>
      <c r="D7" s="6">
        <f t="shared" si="0"/>
        <v>4</v>
      </c>
      <c r="E7" s="6">
        <f t="shared" si="0"/>
        <v>5</v>
      </c>
      <c r="F7" s="6">
        <f t="shared" si="0"/>
        <v>6</v>
      </c>
      <c r="G7" s="6">
        <f t="shared" si="0"/>
        <v>7</v>
      </c>
      <c r="H7" s="6">
        <f t="shared" si="0"/>
        <v>8</v>
      </c>
    </row>
    <row r="8" spans="1:14" x14ac:dyDescent="0.25">
      <c r="A8" s="128" t="s">
        <v>44</v>
      </c>
      <c r="B8" s="129" t="s">
        <v>6</v>
      </c>
      <c r="C8" s="129" t="s">
        <v>80</v>
      </c>
      <c r="D8" s="22" t="s">
        <v>11</v>
      </c>
      <c r="E8" s="7">
        <f>E10+E13+E16+E19</f>
        <v>27013.8</v>
      </c>
      <c r="F8" s="7">
        <f>F10+F13+F16+F19</f>
        <v>25798</v>
      </c>
      <c r="G8" s="7">
        <f>G10+G13+G16+G19</f>
        <v>25798</v>
      </c>
      <c r="H8" s="7">
        <f>H10+H13+H16+H19</f>
        <v>78609.799999999988</v>
      </c>
      <c r="L8" s="101"/>
      <c r="N8" s="102"/>
    </row>
    <row r="9" spans="1:14" x14ac:dyDescent="0.25">
      <c r="A9" s="128"/>
      <c r="B9" s="129"/>
      <c r="C9" s="129"/>
      <c r="D9" s="22" t="s">
        <v>12</v>
      </c>
      <c r="E9" s="7"/>
      <c r="F9" s="7"/>
      <c r="G9" s="7"/>
      <c r="H9" s="7"/>
    </row>
    <row r="10" spans="1:14" ht="30" x14ac:dyDescent="0.25">
      <c r="A10" s="128"/>
      <c r="B10" s="129"/>
      <c r="C10" s="129"/>
      <c r="D10" s="22" t="s">
        <v>130</v>
      </c>
      <c r="E10" s="7">
        <f>E11+E12</f>
        <v>350</v>
      </c>
      <c r="F10" s="7">
        <f>F11+F12</f>
        <v>350</v>
      </c>
      <c r="G10" s="7">
        <f>G11+G12</f>
        <v>350</v>
      </c>
      <c r="H10" s="7">
        <f>H11+H12</f>
        <v>1050</v>
      </c>
      <c r="I10" s="130"/>
    </row>
    <row r="11" spans="1:14" x14ac:dyDescent="0.25">
      <c r="A11" s="128"/>
      <c r="B11" s="129"/>
      <c r="C11" s="129"/>
      <c r="D11" s="22" t="s">
        <v>117</v>
      </c>
      <c r="E11" s="7">
        <f t="shared" ref="E11:G12" si="1">E23+E35+E47</f>
        <v>350</v>
      </c>
      <c r="F11" s="7">
        <f t="shared" si="1"/>
        <v>350</v>
      </c>
      <c r="G11" s="7">
        <f t="shared" si="1"/>
        <v>350</v>
      </c>
      <c r="H11" s="7">
        <f t="shared" ref="H11:H31" si="2">G11+F11+E11</f>
        <v>1050</v>
      </c>
      <c r="I11" s="130"/>
    </row>
    <row r="12" spans="1:14" x14ac:dyDescent="0.25">
      <c r="A12" s="128"/>
      <c r="B12" s="129"/>
      <c r="C12" s="129"/>
      <c r="D12" s="22" t="s">
        <v>119</v>
      </c>
      <c r="E12" s="7">
        <f t="shared" si="1"/>
        <v>0</v>
      </c>
      <c r="F12" s="7">
        <f t="shared" si="1"/>
        <v>0</v>
      </c>
      <c r="G12" s="7">
        <f t="shared" si="1"/>
        <v>0</v>
      </c>
      <c r="H12" s="7">
        <f t="shared" si="2"/>
        <v>0</v>
      </c>
      <c r="I12" s="130"/>
    </row>
    <row r="13" spans="1:14" x14ac:dyDescent="0.25">
      <c r="A13" s="128"/>
      <c r="B13" s="129"/>
      <c r="C13" s="129"/>
      <c r="D13" s="22" t="s">
        <v>27</v>
      </c>
      <c r="E13" s="7">
        <f>E14+E15</f>
        <v>19071.099999999999</v>
      </c>
      <c r="F13" s="7">
        <f>F14+F15</f>
        <v>18531.8</v>
      </c>
      <c r="G13" s="7">
        <f>G14+G15</f>
        <v>18531.8</v>
      </c>
      <c r="H13" s="7">
        <f t="shared" si="2"/>
        <v>56134.7</v>
      </c>
    </row>
    <row r="14" spans="1:14" x14ac:dyDescent="0.25">
      <c r="A14" s="128"/>
      <c r="B14" s="129"/>
      <c r="C14" s="129"/>
      <c r="D14" s="22" t="s">
        <v>117</v>
      </c>
      <c r="E14" s="7">
        <f t="shared" ref="E14:G15" si="3">E26+E38+E50</f>
        <v>12841.4</v>
      </c>
      <c r="F14" s="7">
        <f t="shared" si="3"/>
        <v>12591.5</v>
      </c>
      <c r="G14" s="7">
        <f t="shared" si="3"/>
        <v>12591.5</v>
      </c>
      <c r="H14" s="7">
        <f t="shared" si="2"/>
        <v>38024.400000000001</v>
      </c>
    </row>
    <row r="15" spans="1:14" x14ac:dyDescent="0.25">
      <c r="A15" s="128"/>
      <c r="B15" s="129"/>
      <c r="C15" s="129"/>
      <c r="D15" s="22" t="s">
        <v>119</v>
      </c>
      <c r="E15" s="7">
        <f t="shared" si="3"/>
        <v>6229.6999999999989</v>
      </c>
      <c r="F15" s="7">
        <f t="shared" si="3"/>
        <v>5940.2999999999993</v>
      </c>
      <c r="G15" s="7">
        <f t="shared" si="3"/>
        <v>5940.2999999999993</v>
      </c>
      <c r="H15" s="7">
        <f t="shared" si="2"/>
        <v>18110.299999999996</v>
      </c>
    </row>
    <row r="16" spans="1:14" x14ac:dyDescent="0.25">
      <c r="A16" s="128"/>
      <c r="B16" s="129"/>
      <c r="C16" s="129"/>
      <c r="D16" s="22" t="s">
        <v>26</v>
      </c>
      <c r="E16" s="7">
        <f>E17+E18</f>
        <v>7592.7000000000007</v>
      </c>
      <c r="F16" s="7">
        <f>F17+F18</f>
        <v>6916.2</v>
      </c>
      <c r="G16" s="7">
        <f>G17+G18</f>
        <v>6916.2</v>
      </c>
      <c r="H16" s="7">
        <f t="shared" si="2"/>
        <v>21425.1</v>
      </c>
    </row>
    <row r="17" spans="1:8" x14ac:dyDescent="0.25">
      <c r="A17" s="128"/>
      <c r="B17" s="129"/>
      <c r="C17" s="129"/>
      <c r="D17" s="22" t="s">
        <v>117</v>
      </c>
      <c r="E17" s="7">
        <f t="shared" ref="E17:G19" si="4">E29+E41+E53</f>
        <v>7592.7000000000007</v>
      </c>
      <c r="F17" s="7">
        <f t="shared" si="4"/>
        <v>6916.2</v>
      </c>
      <c r="G17" s="7">
        <f t="shared" si="4"/>
        <v>6916.2</v>
      </c>
      <c r="H17" s="7">
        <f t="shared" si="2"/>
        <v>21425.1</v>
      </c>
    </row>
    <row r="18" spans="1:8" x14ac:dyDescent="0.25">
      <c r="A18" s="128"/>
      <c r="B18" s="129"/>
      <c r="C18" s="129"/>
      <c r="D18" s="22" t="s">
        <v>119</v>
      </c>
      <c r="E18" s="7">
        <f t="shared" si="4"/>
        <v>0</v>
      </c>
      <c r="F18" s="7">
        <f t="shared" si="4"/>
        <v>0</v>
      </c>
      <c r="G18" s="7">
        <f t="shared" si="4"/>
        <v>0</v>
      </c>
      <c r="H18" s="7">
        <f t="shared" si="2"/>
        <v>0</v>
      </c>
    </row>
    <row r="19" spans="1:8" x14ac:dyDescent="0.25">
      <c r="A19" s="128"/>
      <c r="B19" s="129"/>
      <c r="C19" s="129"/>
      <c r="D19" s="22" t="s">
        <v>13</v>
      </c>
      <c r="E19" s="7">
        <f t="shared" si="4"/>
        <v>0</v>
      </c>
      <c r="F19" s="7">
        <f t="shared" si="4"/>
        <v>0</v>
      </c>
      <c r="G19" s="7">
        <f t="shared" si="4"/>
        <v>0</v>
      </c>
      <c r="H19" s="7">
        <f t="shared" si="2"/>
        <v>0</v>
      </c>
    </row>
    <row r="20" spans="1:8" x14ac:dyDescent="0.25">
      <c r="A20" s="128" t="s">
        <v>18</v>
      </c>
      <c r="B20" s="129" t="s">
        <v>15</v>
      </c>
      <c r="C20" s="129" t="s">
        <v>81</v>
      </c>
      <c r="D20" s="22" t="s">
        <v>11</v>
      </c>
      <c r="E20" s="7">
        <f>E22+E25+E28+E31</f>
        <v>0</v>
      </c>
      <c r="F20" s="7">
        <f>F22+F25+F28+F31</f>
        <v>0</v>
      </c>
      <c r="G20" s="7">
        <f>G22+G25+G28+G31</f>
        <v>0</v>
      </c>
      <c r="H20" s="7">
        <f t="shared" si="2"/>
        <v>0</v>
      </c>
    </row>
    <row r="21" spans="1:8" x14ac:dyDescent="0.25">
      <c r="A21" s="128"/>
      <c r="B21" s="129"/>
      <c r="C21" s="129"/>
      <c r="D21" s="22" t="s">
        <v>12</v>
      </c>
      <c r="E21" s="7"/>
      <c r="F21" s="7"/>
      <c r="G21" s="7"/>
      <c r="H21" s="7">
        <f t="shared" si="2"/>
        <v>0</v>
      </c>
    </row>
    <row r="22" spans="1:8" ht="30" x14ac:dyDescent="0.25">
      <c r="A22" s="128"/>
      <c r="B22" s="129"/>
      <c r="C22" s="129"/>
      <c r="D22" s="22" t="s">
        <v>130</v>
      </c>
      <c r="E22" s="7">
        <f>E23+E24</f>
        <v>0</v>
      </c>
      <c r="F22" s="7">
        <f>F23+F24</f>
        <v>0</v>
      </c>
      <c r="G22" s="7">
        <f>G23+G24</f>
        <v>0</v>
      </c>
      <c r="H22" s="7">
        <f t="shared" si="2"/>
        <v>0</v>
      </c>
    </row>
    <row r="23" spans="1:8" x14ac:dyDescent="0.25">
      <c r="A23" s="128"/>
      <c r="B23" s="129"/>
      <c r="C23" s="129"/>
      <c r="D23" s="22" t="s">
        <v>117</v>
      </c>
      <c r="E23" s="7">
        <v>0</v>
      </c>
      <c r="F23" s="7">
        <v>0</v>
      </c>
      <c r="G23" s="7">
        <v>0</v>
      </c>
      <c r="H23" s="7">
        <f t="shared" si="2"/>
        <v>0</v>
      </c>
    </row>
    <row r="24" spans="1:8" x14ac:dyDescent="0.25">
      <c r="A24" s="128"/>
      <c r="B24" s="129"/>
      <c r="C24" s="129"/>
      <c r="D24" s="22" t="s">
        <v>119</v>
      </c>
      <c r="E24" s="7">
        <v>0</v>
      </c>
      <c r="F24" s="7">
        <v>0</v>
      </c>
      <c r="G24" s="7">
        <v>0</v>
      </c>
      <c r="H24" s="7">
        <f t="shared" si="2"/>
        <v>0</v>
      </c>
    </row>
    <row r="25" spans="1:8" x14ac:dyDescent="0.25">
      <c r="A25" s="128"/>
      <c r="B25" s="129"/>
      <c r="C25" s="129"/>
      <c r="D25" s="22" t="s">
        <v>27</v>
      </c>
      <c r="E25" s="7">
        <f>E26+E27</f>
        <v>0</v>
      </c>
      <c r="F25" s="7">
        <f>F26+F27</f>
        <v>0</v>
      </c>
      <c r="G25" s="7">
        <f>G26+G27</f>
        <v>0</v>
      </c>
      <c r="H25" s="7">
        <f t="shared" si="2"/>
        <v>0</v>
      </c>
    </row>
    <row r="26" spans="1:8" x14ac:dyDescent="0.25">
      <c r="A26" s="128"/>
      <c r="B26" s="129"/>
      <c r="C26" s="129"/>
      <c r="D26" s="22" t="s">
        <v>117</v>
      </c>
      <c r="E26" s="7">
        <v>0</v>
      </c>
      <c r="F26" s="7">
        <v>0</v>
      </c>
      <c r="G26" s="7">
        <v>0</v>
      </c>
      <c r="H26" s="7">
        <f t="shared" si="2"/>
        <v>0</v>
      </c>
    </row>
    <row r="27" spans="1:8" x14ac:dyDescent="0.25">
      <c r="A27" s="128"/>
      <c r="B27" s="129"/>
      <c r="C27" s="129"/>
      <c r="D27" s="22" t="s">
        <v>119</v>
      </c>
      <c r="E27" s="7">
        <v>0</v>
      </c>
      <c r="F27" s="7">
        <v>0</v>
      </c>
      <c r="G27" s="7">
        <v>0</v>
      </c>
      <c r="H27" s="7">
        <f t="shared" si="2"/>
        <v>0</v>
      </c>
    </row>
    <row r="28" spans="1:8" x14ac:dyDescent="0.25">
      <c r="A28" s="128"/>
      <c r="B28" s="129"/>
      <c r="C28" s="129"/>
      <c r="D28" s="22" t="s">
        <v>26</v>
      </c>
      <c r="E28" s="7">
        <f>E29+E30</f>
        <v>0</v>
      </c>
      <c r="F28" s="7">
        <f>F29+F30</f>
        <v>0</v>
      </c>
      <c r="G28" s="7">
        <f>G29+G30</f>
        <v>0</v>
      </c>
      <c r="H28" s="7">
        <f t="shared" si="2"/>
        <v>0</v>
      </c>
    </row>
    <row r="29" spans="1:8" x14ac:dyDescent="0.25">
      <c r="A29" s="128"/>
      <c r="B29" s="129"/>
      <c r="C29" s="129"/>
      <c r="D29" s="22" t="s">
        <v>117</v>
      </c>
      <c r="E29" s="7">
        <f>'Прил2 к ПП1 '!H8</f>
        <v>0</v>
      </c>
      <c r="F29" s="7">
        <f>'Прил2 к ПП1 '!I8</f>
        <v>0</v>
      </c>
      <c r="G29" s="7">
        <f>'Прил2 к ПП1 '!J8</f>
        <v>0</v>
      </c>
      <c r="H29" s="7">
        <f t="shared" si="2"/>
        <v>0</v>
      </c>
    </row>
    <row r="30" spans="1:8" x14ac:dyDescent="0.25">
      <c r="A30" s="128"/>
      <c r="B30" s="129"/>
      <c r="C30" s="129"/>
      <c r="D30" s="22" t="s">
        <v>119</v>
      </c>
      <c r="E30" s="7">
        <v>0</v>
      </c>
      <c r="F30" s="7">
        <v>0</v>
      </c>
      <c r="G30" s="7">
        <v>0</v>
      </c>
      <c r="H30" s="7">
        <f t="shared" si="2"/>
        <v>0</v>
      </c>
    </row>
    <row r="31" spans="1:8" x14ac:dyDescent="0.25">
      <c r="A31" s="128"/>
      <c r="B31" s="129"/>
      <c r="C31" s="129"/>
      <c r="D31" s="22" t="s">
        <v>13</v>
      </c>
      <c r="E31" s="7">
        <v>0</v>
      </c>
      <c r="F31" s="7">
        <v>0</v>
      </c>
      <c r="G31" s="7">
        <v>0</v>
      </c>
      <c r="H31" s="7">
        <f t="shared" si="2"/>
        <v>0</v>
      </c>
    </row>
    <row r="32" spans="1:8" x14ac:dyDescent="0.25">
      <c r="A32" s="128" t="s">
        <v>19</v>
      </c>
      <c r="B32" s="129" t="s">
        <v>16</v>
      </c>
      <c r="C32" s="129" t="s">
        <v>84</v>
      </c>
      <c r="D32" s="22" t="s">
        <v>11</v>
      </c>
      <c r="E32" s="7">
        <f>E34+E37+E40+E43</f>
        <v>858.7</v>
      </c>
      <c r="F32" s="7">
        <f>F34+F37+F40+F43</f>
        <v>863.4</v>
      </c>
      <c r="G32" s="7">
        <f>G34+G37+G40+G43</f>
        <v>863.4</v>
      </c>
      <c r="H32" s="7">
        <f>E32+F32+G32</f>
        <v>2585.5</v>
      </c>
    </row>
    <row r="33" spans="1:8" x14ac:dyDescent="0.25">
      <c r="A33" s="128"/>
      <c r="B33" s="129"/>
      <c r="C33" s="129"/>
      <c r="D33" s="22" t="s">
        <v>12</v>
      </c>
      <c r="E33" s="7"/>
      <c r="F33" s="7"/>
      <c r="G33" s="7"/>
      <c r="H33" s="7"/>
    </row>
    <row r="34" spans="1:8" ht="30" x14ac:dyDescent="0.25">
      <c r="A34" s="128"/>
      <c r="B34" s="129"/>
      <c r="C34" s="129"/>
      <c r="D34" s="22" t="s">
        <v>130</v>
      </c>
      <c r="E34" s="7">
        <f>E35+E36</f>
        <v>350</v>
      </c>
      <c r="F34" s="7">
        <f>F35+F36</f>
        <v>350</v>
      </c>
      <c r="G34" s="7">
        <f>G35+G36</f>
        <v>350</v>
      </c>
      <c r="H34" s="7">
        <f t="shared" ref="H34:H43" si="5">E34+F34+G34</f>
        <v>1050</v>
      </c>
    </row>
    <row r="35" spans="1:8" x14ac:dyDescent="0.25">
      <c r="A35" s="128"/>
      <c r="B35" s="129"/>
      <c r="C35" s="129"/>
      <c r="D35" s="22" t="s">
        <v>117</v>
      </c>
      <c r="E35" s="7">
        <f>'Прил2 к ПП2  '!H9</f>
        <v>350</v>
      </c>
      <c r="F35" s="7">
        <f>'Прил2 к ПП2  '!I9</f>
        <v>350</v>
      </c>
      <c r="G35" s="7">
        <f>'Прил2 к ПП2  '!J9</f>
        <v>350</v>
      </c>
      <c r="H35" s="7">
        <f t="shared" si="5"/>
        <v>1050</v>
      </c>
    </row>
    <row r="36" spans="1:8" x14ac:dyDescent="0.25">
      <c r="A36" s="128"/>
      <c r="B36" s="129"/>
      <c r="C36" s="129"/>
      <c r="D36" s="22" t="s">
        <v>119</v>
      </c>
      <c r="E36" s="7">
        <v>0</v>
      </c>
      <c r="F36" s="7">
        <v>0</v>
      </c>
      <c r="G36" s="7">
        <v>0</v>
      </c>
      <c r="H36" s="7">
        <f t="shared" si="5"/>
        <v>0</v>
      </c>
    </row>
    <row r="37" spans="1:8" x14ac:dyDescent="0.25">
      <c r="A37" s="128"/>
      <c r="B37" s="129"/>
      <c r="C37" s="129"/>
      <c r="D37" s="22" t="s">
        <v>27</v>
      </c>
      <c r="E37" s="7">
        <f>E38+E39</f>
        <v>402.1</v>
      </c>
      <c r="F37" s="7">
        <f>F38+F39</f>
        <v>407.6</v>
      </c>
      <c r="G37" s="7">
        <f>G38+G39</f>
        <v>407.6</v>
      </c>
      <c r="H37" s="7">
        <f t="shared" si="5"/>
        <v>1217.3000000000002</v>
      </c>
    </row>
    <row r="38" spans="1:8" x14ac:dyDescent="0.25">
      <c r="A38" s="128"/>
      <c r="B38" s="129"/>
      <c r="C38" s="129"/>
      <c r="D38" s="22" t="s">
        <v>117</v>
      </c>
      <c r="E38" s="7">
        <f>'Прил2 к ПП2  '!H11</f>
        <v>402.1</v>
      </c>
      <c r="F38" s="7">
        <f>'Прил2 к ПП2  '!I11</f>
        <v>407.6</v>
      </c>
      <c r="G38" s="7">
        <f>'Прил2 к ПП2  '!J11</f>
        <v>407.6</v>
      </c>
      <c r="H38" s="7">
        <f t="shared" si="5"/>
        <v>1217.3000000000002</v>
      </c>
    </row>
    <row r="39" spans="1:8" x14ac:dyDescent="0.25">
      <c r="A39" s="128"/>
      <c r="B39" s="129"/>
      <c r="C39" s="129"/>
      <c r="D39" s="22" t="s">
        <v>119</v>
      </c>
      <c r="E39" s="7">
        <v>0</v>
      </c>
      <c r="F39" s="7">
        <v>0</v>
      </c>
      <c r="G39" s="7">
        <v>0</v>
      </c>
      <c r="H39" s="7">
        <f t="shared" si="5"/>
        <v>0</v>
      </c>
    </row>
    <row r="40" spans="1:8" x14ac:dyDescent="0.25">
      <c r="A40" s="128"/>
      <c r="B40" s="129"/>
      <c r="C40" s="129"/>
      <c r="D40" s="22" t="s">
        <v>26</v>
      </c>
      <c r="E40" s="7">
        <f>E41+E42</f>
        <v>106.6</v>
      </c>
      <c r="F40" s="7">
        <f>F41+F42</f>
        <v>105.8</v>
      </c>
      <c r="G40" s="7">
        <f>G41+G42</f>
        <v>105.8</v>
      </c>
      <c r="H40" s="7">
        <f t="shared" si="5"/>
        <v>318.2</v>
      </c>
    </row>
    <row r="41" spans="1:8" x14ac:dyDescent="0.25">
      <c r="A41" s="128"/>
      <c r="B41" s="129"/>
      <c r="C41" s="129"/>
      <c r="D41" s="22" t="s">
        <v>117</v>
      </c>
      <c r="E41" s="7">
        <f>'Прил2 к ПП2  '!H10</f>
        <v>106.6</v>
      </c>
      <c r="F41" s="7">
        <f>'Прил2 к ПП2  '!I10</f>
        <v>105.8</v>
      </c>
      <c r="G41" s="7">
        <f>'Прил2 к ПП2  '!J10</f>
        <v>105.8</v>
      </c>
      <c r="H41" s="7">
        <f t="shared" si="5"/>
        <v>318.2</v>
      </c>
    </row>
    <row r="42" spans="1:8" x14ac:dyDescent="0.25">
      <c r="A42" s="128"/>
      <c r="B42" s="129"/>
      <c r="C42" s="129"/>
      <c r="D42" s="22" t="s">
        <v>119</v>
      </c>
      <c r="E42" s="7">
        <v>0</v>
      </c>
      <c r="F42" s="7">
        <v>0</v>
      </c>
      <c r="G42" s="7">
        <v>0</v>
      </c>
      <c r="H42" s="7">
        <f t="shared" si="5"/>
        <v>0</v>
      </c>
    </row>
    <row r="43" spans="1:8" x14ac:dyDescent="0.25">
      <c r="A43" s="128"/>
      <c r="B43" s="129"/>
      <c r="C43" s="129"/>
      <c r="D43" s="22" t="s">
        <v>13</v>
      </c>
      <c r="E43" s="7">
        <v>0</v>
      </c>
      <c r="F43" s="7">
        <v>0</v>
      </c>
      <c r="G43" s="7">
        <v>0</v>
      </c>
      <c r="H43" s="7">
        <f t="shared" si="5"/>
        <v>0</v>
      </c>
    </row>
    <row r="44" spans="1:8" x14ac:dyDescent="0.25">
      <c r="A44" s="128" t="s">
        <v>52</v>
      </c>
      <c r="B44" s="129" t="s">
        <v>82</v>
      </c>
      <c r="C44" s="129" t="s">
        <v>83</v>
      </c>
      <c r="D44" s="22" t="s">
        <v>11</v>
      </c>
      <c r="E44" s="7">
        <f>E46+E49+E52+E55</f>
        <v>26155.1</v>
      </c>
      <c r="F44" s="7">
        <f>F46+F49+F52+F55</f>
        <v>24934.6</v>
      </c>
      <c r="G44" s="7">
        <f>G46+G49+G52+G55</f>
        <v>24934.6</v>
      </c>
      <c r="H44" s="7">
        <f>H46+H49+H52+H55</f>
        <v>76024.299999999988</v>
      </c>
    </row>
    <row r="45" spans="1:8" x14ac:dyDescent="0.25">
      <c r="A45" s="128"/>
      <c r="B45" s="129"/>
      <c r="C45" s="129"/>
      <c r="D45" s="22" t="s">
        <v>12</v>
      </c>
      <c r="E45" s="7"/>
      <c r="F45" s="7"/>
      <c r="G45" s="7"/>
      <c r="H45" s="7"/>
    </row>
    <row r="46" spans="1:8" ht="30" x14ac:dyDescent="0.25">
      <c r="A46" s="128"/>
      <c r="B46" s="129"/>
      <c r="C46" s="129"/>
      <c r="D46" s="22" t="s">
        <v>130</v>
      </c>
      <c r="E46" s="7">
        <f>E47+E48</f>
        <v>0</v>
      </c>
      <c r="F46" s="7">
        <f>F47+F48</f>
        <v>0</v>
      </c>
      <c r="G46" s="7">
        <f>G47+G48</f>
        <v>0</v>
      </c>
      <c r="H46" s="7">
        <f t="shared" ref="H46:H55" si="6">E46+F46+G46</f>
        <v>0</v>
      </c>
    </row>
    <row r="47" spans="1:8" x14ac:dyDescent="0.25">
      <c r="A47" s="128"/>
      <c r="B47" s="129"/>
      <c r="C47" s="129"/>
      <c r="D47" s="22" t="s">
        <v>117</v>
      </c>
      <c r="E47" s="7">
        <v>0</v>
      </c>
      <c r="F47" s="7">
        <v>0</v>
      </c>
      <c r="G47" s="7">
        <v>0</v>
      </c>
      <c r="H47" s="7">
        <f t="shared" si="6"/>
        <v>0</v>
      </c>
    </row>
    <row r="48" spans="1:8" ht="20.25" customHeight="1" x14ac:dyDescent="0.25">
      <c r="A48" s="128"/>
      <c r="B48" s="129"/>
      <c r="C48" s="129"/>
      <c r="D48" s="22" t="s">
        <v>119</v>
      </c>
      <c r="E48" s="7">
        <v>0</v>
      </c>
      <c r="F48" s="7">
        <v>0</v>
      </c>
      <c r="G48" s="7">
        <v>0</v>
      </c>
      <c r="H48" s="7">
        <f t="shared" si="6"/>
        <v>0</v>
      </c>
    </row>
    <row r="49" spans="1:8" ht="20.25" customHeight="1" x14ac:dyDescent="0.25">
      <c r="A49" s="128"/>
      <c r="B49" s="129"/>
      <c r="C49" s="129"/>
      <c r="D49" s="22" t="s">
        <v>27</v>
      </c>
      <c r="E49" s="7">
        <f>E50+E51</f>
        <v>18669</v>
      </c>
      <c r="F49" s="7">
        <f>F50+F51</f>
        <v>18124.199999999997</v>
      </c>
      <c r="G49" s="7">
        <f>G50+G51</f>
        <v>18124.199999999997</v>
      </c>
      <c r="H49" s="7">
        <f t="shared" si="6"/>
        <v>54917.399999999994</v>
      </c>
    </row>
    <row r="50" spans="1:8" x14ac:dyDescent="0.25">
      <c r="A50" s="128"/>
      <c r="B50" s="129"/>
      <c r="C50" s="129"/>
      <c r="D50" s="22" t="s">
        <v>117</v>
      </c>
      <c r="E50" s="7">
        <f>'Прил2 к ПП3'!H10</f>
        <v>12439.3</v>
      </c>
      <c r="F50" s="7">
        <f>'Прил2 к ПП3'!I10</f>
        <v>12183.9</v>
      </c>
      <c r="G50" s="7">
        <f>'Прил2 к ПП3'!J10</f>
        <v>12183.9</v>
      </c>
      <c r="H50" s="7">
        <f t="shared" si="6"/>
        <v>36807.1</v>
      </c>
    </row>
    <row r="51" spans="1:8" x14ac:dyDescent="0.25">
      <c r="A51" s="128"/>
      <c r="B51" s="129"/>
      <c r="C51" s="129"/>
      <c r="D51" s="22" t="s">
        <v>119</v>
      </c>
      <c r="E51" s="7">
        <f>'Прил2 к ПП3'!H11+'Прил2 к ПП3'!H12+'Прил2 к ПП3'!H13+'Прил2 к ПП3'!H14</f>
        <v>6229.6999999999989</v>
      </c>
      <c r="F51" s="7">
        <f>'Прил2 к ПП3'!I11+'Прил2 к ПП3'!I12+'Прил2 к ПП3'!I13+'Прил2 к ПП3'!I14</f>
        <v>5940.2999999999993</v>
      </c>
      <c r="G51" s="7">
        <f>'Прил2 к ПП3'!J11+'Прил2 к ПП3'!J12+'Прил2 к ПП3'!J13+'Прил2 к ПП3'!J14</f>
        <v>5940.2999999999993</v>
      </c>
      <c r="H51" s="7">
        <f t="shared" si="6"/>
        <v>18110.299999999996</v>
      </c>
    </row>
    <row r="52" spans="1:8" x14ac:dyDescent="0.25">
      <c r="A52" s="128"/>
      <c r="B52" s="129"/>
      <c r="C52" s="129"/>
      <c r="D52" s="22" t="s">
        <v>26</v>
      </c>
      <c r="E52" s="7">
        <f>E53+E54</f>
        <v>7486.1</v>
      </c>
      <c r="F52" s="7">
        <f>F53+F54</f>
        <v>6810.4</v>
      </c>
      <c r="G52" s="7">
        <f>G53+G54</f>
        <v>6810.4</v>
      </c>
      <c r="H52" s="7">
        <f t="shared" si="6"/>
        <v>21106.9</v>
      </c>
    </row>
    <row r="53" spans="1:8" x14ac:dyDescent="0.25">
      <c r="A53" s="128"/>
      <c r="B53" s="129"/>
      <c r="C53" s="129"/>
      <c r="D53" s="22" t="s">
        <v>117</v>
      </c>
      <c r="E53" s="7">
        <f>'Прил2 к ПП3'!H9</f>
        <v>7486.1</v>
      </c>
      <c r="F53" s="7">
        <f>'Прил2 к ПП3'!I9</f>
        <v>6810.4</v>
      </c>
      <c r="G53" s="7">
        <f>'Прил2 к ПП3'!J9</f>
        <v>6810.4</v>
      </c>
      <c r="H53" s="7">
        <f t="shared" si="6"/>
        <v>21106.9</v>
      </c>
    </row>
    <row r="54" spans="1:8" x14ac:dyDescent="0.25">
      <c r="A54" s="128"/>
      <c r="B54" s="129"/>
      <c r="C54" s="129"/>
      <c r="D54" s="22" t="s">
        <v>119</v>
      </c>
      <c r="E54" s="7">
        <v>0</v>
      </c>
      <c r="F54" s="7">
        <v>0</v>
      </c>
      <c r="G54" s="7">
        <v>0</v>
      </c>
      <c r="H54" s="7">
        <f t="shared" si="6"/>
        <v>0</v>
      </c>
    </row>
    <row r="55" spans="1:8" x14ac:dyDescent="0.25">
      <c r="A55" s="128"/>
      <c r="B55" s="129"/>
      <c r="C55" s="129"/>
      <c r="D55" s="22" t="s">
        <v>13</v>
      </c>
      <c r="E55" s="7">
        <v>0</v>
      </c>
      <c r="F55" s="7">
        <v>0</v>
      </c>
      <c r="G55" s="7">
        <v>0</v>
      </c>
      <c r="H55" s="7">
        <f t="shared" si="6"/>
        <v>0</v>
      </c>
    </row>
  </sheetData>
  <mergeCells count="21">
    <mergeCell ref="A5:A6"/>
    <mergeCell ref="H5:H6"/>
    <mergeCell ref="E6:G6"/>
    <mergeCell ref="A3:H3"/>
    <mergeCell ref="E1:H1"/>
    <mergeCell ref="B5:B6"/>
    <mergeCell ref="C5:C6"/>
    <mergeCell ref="D5:D6"/>
    <mergeCell ref="A8:A19"/>
    <mergeCell ref="B8:B19"/>
    <mergeCell ref="C8:C19"/>
    <mergeCell ref="I10:I12"/>
    <mergeCell ref="A20:A31"/>
    <mergeCell ref="B20:B31"/>
    <mergeCell ref="C20:C31"/>
    <mergeCell ref="A32:A43"/>
    <mergeCell ref="B32:B43"/>
    <mergeCell ref="C32:C43"/>
    <mergeCell ref="A44:A55"/>
    <mergeCell ref="B44:B55"/>
    <mergeCell ref="C44:C55"/>
  </mergeCells>
  <phoneticPr fontId="0" type="noConversion"/>
  <pageMargins left="0.16" right="0.17" top="0.39370078740157483" bottom="0.31496062992125984" header="0.31496062992125984" footer="0.31496062992125984"/>
  <pageSetup paperSize="9" scale="52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BBEA6-AE98-47FA-901C-8E7610663B25}">
  <sheetPr>
    <tabColor rgb="FF7030A0"/>
    <pageSetUpPr fitToPage="1"/>
  </sheetPr>
  <dimension ref="A1:H11"/>
  <sheetViews>
    <sheetView view="pageBreakPreview" zoomScaleNormal="69" zoomScaleSheetLayoutView="100" workbookViewId="0">
      <selection activeCell="B22" sqref="B22"/>
    </sheetView>
  </sheetViews>
  <sheetFormatPr defaultRowHeight="15.75" x14ac:dyDescent="0.25"/>
  <cols>
    <col min="1" max="1" width="7.7109375" style="19" customWidth="1"/>
    <col min="2" max="2" width="79.28515625" style="19" customWidth="1"/>
    <col min="3" max="3" width="12.42578125" style="19" customWidth="1"/>
    <col min="4" max="4" width="16" style="19" customWidth="1"/>
    <col min="5" max="5" width="18.7109375" style="19" customWidth="1"/>
    <col min="6" max="6" width="15.140625" style="19" customWidth="1"/>
    <col min="7" max="7" width="15" style="19" customWidth="1"/>
    <col min="8" max="8" width="16.7109375" style="19" customWidth="1"/>
    <col min="9" max="16384" width="9.140625" style="3"/>
  </cols>
  <sheetData>
    <row r="1" spans="1:8" ht="54.75" customHeight="1" x14ac:dyDescent="0.25">
      <c r="E1" s="133" t="s">
        <v>64</v>
      </c>
      <c r="F1" s="133"/>
      <c r="G1" s="133"/>
      <c r="H1" s="133"/>
    </row>
    <row r="2" spans="1:8" ht="24" customHeight="1" x14ac:dyDescent="0.25">
      <c r="A2" s="135" t="s">
        <v>30</v>
      </c>
      <c r="B2" s="135"/>
      <c r="C2" s="135"/>
      <c r="D2" s="135"/>
      <c r="E2" s="135"/>
      <c r="F2" s="135"/>
      <c r="G2" s="135"/>
      <c r="H2" s="3"/>
    </row>
    <row r="3" spans="1:8" ht="15.75" customHeight="1" x14ac:dyDescent="0.25"/>
    <row r="4" spans="1:8" ht="81.75" customHeight="1" x14ac:dyDescent="0.25">
      <c r="A4" s="134" t="s">
        <v>17</v>
      </c>
      <c r="B4" s="134" t="s">
        <v>29</v>
      </c>
      <c r="C4" s="134" t="s">
        <v>0</v>
      </c>
      <c r="D4" s="134" t="s">
        <v>1</v>
      </c>
      <c r="E4" s="138" t="s">
        <v>127</v>
      </c>
      <c r="F4" s="139"/>
      <c r="G4" s="139"/>
      <c r="H4" s="140"/>
    </row>
    <row r="5" spans="1:8" ht="31.7" customHeight="1" x14ac:dyDescent="0.25">
      <c r="A5" s="134"/>
      <c r="B5" s="134"/>
      <c r="C5" s="134"/>
      <c r="D5" s="134"/>
      <c r="E5" s="18">
        <v>2025</v>
      </c>
      <c r="F5" s="18">
        <v>2026</v>
      </c>
      <c r="G5" s="18">
        <v>2027</v>
      </c>
      <c r="H5" s="18">
        <v>2028</v>
      </c>
    </row>
    <row r="6" spans="1:8" ht="16.5" customHeight="1" x14ac:dyDescent="0.25">
      <c r="A6" s="4">
        <v>1</v>
      </c>
      <c r="B6" s="4">
        <f t="shared" ref="B6:H6" si="0">A6+1</f>
        <v>2</v>
      </c>
      <c r="C6" s="4">
        <f t="shared" si="0"/>
        <v>3</v>
      </c>
      <c r="D6" s="4">
        <f t="shared" si="0"/>
        <v>4</v>
      </c>
      <c r="E6" s="4">
        <f t="shared" si="0"/>
        <v>5</v>
      </c>
      <c r="F6" s="4">
        <f t="shared" si="0"/>
        <v>6</v>
      </c>
      <c r="G6" s="4">
        <f t="shared" si="0"/>
        <v>7</v>
      </c>
      <c r="H6" s="4">
        <f t="shared" si="0"/>
        <v>8</v>
      </c>
    </row>
    <row r="7" spans="1:8" ht="30" customHeight="1" x14ac:dyDescent="0.25">
      <c r="A7" s="51" t="s">
        <v>44</v>
      </c>
      <c r="B7" s="136" t="s">
        <v>89</v>
      </c>
      <c r="C7" s="137"/>
      <c r="D7" s="137"/>
      <c r="E7" s="137"/>
      <c r="F7" s="137"/>
      <c r="G7" s="137"/>
      <c r="H7" s="137"/>
    </row>
    <row r="8" spans="1:8" ht="25.5" customHeight="1" x14ac:dyDescent="0.25">
      <c r="A8" s="52" t="s">
        <v>18</v>
      </c>
      <c r="B8" s="141" t="s">
        <v>88</v>
      </c>
      <c r="C8" s="142"/>
      <c r="D8" s="142"/>
      <c r="E8" s="142"/>
      <c r="F8" s="142"/>
      <c r="G8" s="142"/>
      <c r="H8" s="143"/>
    </row>
    <row r="9" spans="1:8" ht="39.75" customHeight="1" x14ac:dyDescent="0.25">
      <c r="A9" s="144" t="s">
        <v>37</v>
      </c>
      <c r="B9" s="58" t="s">
        <v>86</v>
      </c>
      <c r="C9" s="20" t="s">
        <v>57</v>
      </c>
      <c r="D9" s="145" t="s">
        <v>59</v>
      </c>
      <c r="E9" s="67">
        <f>E10</f>
        <v>0</v>
      </c>
      <c r="F9" s="67">
        <v>0</v>
      </c>
      <c r="G9" s="67">
        <v>0</v>
      </c>
      <c r="H9" s="67">
        <v>0</v>
      </c>
    </row>
    <row r="10" spans="1:8" ht="25.5" customHeight="1" x14ac:dyDescent="0.25">
      <c r="A10" s="144"/>
      <c r="B10" s="21" t="s">
        <v>38</v>
      </c>
      <c r="C10" s="20" t="s">
        <v>57</v>
      </c>
      <c r="D10" s="145"/>
      <c r="E10" s="68">
        <v>0</v>
      </c>
      <c r="F10" s="67">
        <v>0</v>
      </c>
      <c r="G10" s="67">
        <v>0</v>
      </c>
      <c r="H10" s="67">
        <v>0</v>
      </c>
    </row>
    <row r="11" spans="1:8" ht="54" customHeight="1" x14ac:dyDescent="0.25">
      <c r="A11" s="3"/>
      <c r="B11" s="3"/>
      <c r="C11" s="3"/>
      <c r="D11" s="3"/>
      <c r="E11" s="3"/>
      <c r="F11" s="3"/>
      <c r="G11" s="3"/>
      <c r="H11" s="3"/>
    </row>
  </sheetData>
  <mergeCells count="11">
    <mergeCell ref="B8:H8"/>
    <mergeCell ref="A9:A10"/>
    <mergeCell ref="C4:C5"/>
    <mergeCell ref="D4:D5"/>
    <mergeCell ref="D9:D10"/>
    <mergeCell ref="E1:H1"/>
    <mergeCell ref="A4:A5"/>
    <mergeCell ref="B4:B5"/>
    <mergeCell ref="A2:G2"/>
    <mergeCell ref="B7:H7"/>
    <mergeCell ref="E4:H4"/>
  </mergeCells>
  <pageMargins left="0.31496062992125984" right="0.31496062992125984" top="0.35433070866141736" bottom="0.35433070866141736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B6B7-A6FD-4E41-8625-D7246FAE2ED6}">
  <sheetPr>
    <tabColor rgb="FF7030A0"/>
    <pageSetUpPr fitToPage="1"/>
  </sheetPr>
  <dimension ref="A1:L11"/>
  <sheetViews>
    <sheetView view="pageBreakPreview" zoomScale="90" zoomScaleNormal="69" zoomScaleSheetLayoutView="90" workbookViewId="0">
      <selection activeCell="F10" sqref="F10"/>
    </sheetView>
  </sheetViews>
  <sheetFormatPr defaultRowHeight="15.75" x14ac:dyDescent="0.25"/>
  <cols>
    <col min="1" max="1" width="7.7109375" style="32" customWidth="1"/>
    <col min="2" max="2" width="79.28515625" style="32" customWidth="1"/>
    <col min="3" max="3" width="23.5703125" style="32" customWidth="1"/>
    <col min="4" max="4" width="16" style="32" customWidth="1"/>
    <col min="5" max="5" width="15.5703125" style="32" customWidth="1"/>
    <col min="6" max="6" width="16.7109375" style="32" customWidth="1"/>
    <col min="7" max="8" width="12.7109375" style="32" customWidth="1"/>
    <col min="9" max="9" width="12.42578125" style="3" customWidth="1"/>
    <col min="10" max="11" width="13.28515625" style="3" customWidth="1"/>
    <col min="12" max="12" width="38.85546875" style="3" customWidth="1"/>
    <col min="13" max="16384" width="9.140625" style="3"/>
  </cols>
  <sheetData>
    <row r="1" spans="1:12" ht="69" customHeight="1" x14ac:dyDescent="0.25">
      <c r="A1" s="27"/>
      <c r="B1" s="26"/>
      <c r="C1" s="25"/>
      <c r="D1" s="29"/>
      <c r="E1" s="29"/>
      <c r="F1" s="29"/>
      <c r="G1" s="29"/>
      <c r="H1" s="29"/>
      <c r="I1" s="153" t="s">
        <v>65</v>
      </c>
      <c r="J1" s="153"/>
      <c r="K1" s="153"/>
      <c r="L1" s="153"/>
    </row>
    <row r="2" spans="1:12" ht="24" customHeight="1" x14ac:dyDescent="0.25">
      <c r="A2" s="27"/>
      <c r="B2" s="156" t="s">
        <v>45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5.75" customHeight="1" x14ac:dyDescent="0.25">
      <c r="A3" s="27"/>
      <c r="B3" s="26"/>
      <c r="C3" s="25"/>
      <c r="D3" s="29"/>
      <c r="E3" s="29"/>
      <c r="F3" s="29"/>
      <c r="G3" s="29"/>
      <c r="H3" s="29"/>
      <c r="I3" s="29"/>
      <c r="J3" s="29"/>
      <c r="K3" s="25"/>
      <c r="L3" s="25"/>
    </row>
    <row r="4" spans="1:12" ht="81.75" customHeight="1" x14ac:dyDescent="0.25">
      <c r="A4" s="154" t="s">
        <v>17</v>
      </c>
      <c r="B4" s="155" t="s">
        <v>46</v>
      </c>
      <c r="C4" s="155" t="s">
        <v>47</v>
      </c>
      <c r="D4" s="157" t="s">
        <v>48</v>
      </c>
      <c r="E4" s="157"/>
      <c r="F4" s="157"/>
      <c r="G4" s="157"/>
      <c r="H4" s="155" t="s">
        <v>49</v>
      </c>
      <c r="I4" s="155"/>
      <c r="J4" s="155"/>
      <c r="K4" s="155"/>
      <c r="L4" s="155" t="s">
        <v>50</v>
      </c>
    </row>
    <row r="5" spans="1:12" ht="58.5" customHeight="1" x14ac:dyDescent="0.25">
      <c r="A5" s="154"/>
      <c r="B5" s="155"/>
      <c r="C5" s="155"/>
      <c r="D5" s="34" t="s">
        <v>3</v>
      </c>
      <c r="E5" s="34" t="s">
        <v>10</v>
      </c>
      <c r="F5" s="34" t="s">
        <v>4</v>
      </c>
      <c r="G5" s="34" t="s">
        <v>5</v>
      </c>
      <c r="H5" s="33">
        <v>2026</v>
      </c>
      <c r="I5" s="33">
        <v>2027</v>
      </c>
      <c r="J5" s="33">
        <v>2028</v>
      </c>
      <c r="K5" s="33" t="s">
        <v>51</v>
      </c>
      <c r="L5" s="155"/>
    </row>
    <row r="6" spans="1:12" ht="26.25" customHeight="1" x14ac:dyDescent="0.25">
      <c r="A6" s="35" t="s">
        <v>44</v>
      </c>
      <c r="B6" s="146" t="s">
        <v>89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1:12" ht="24.75" customHeight="1" x14ac:dyDescent="0.25">
      <c r="A7" s="53" t="s">
        <v>18</v>
      </c>
      <c r="B7" s="147" t="s">
        <v>88</v>
      </c>
      <c r="C7" s="148"/>
      <c r="D7" s="148"/>
      <c r="E7" s="148"/>
      <c r="F7" s="148"/>
      <c r="G7" s="148"/>
      <c r="H7" s="148"/>
      <c r="I7" s="148"/>
      <c r="J7" s="148"/>
      <c r="K7" s="148"/>
      <c r="L7" s="149"/>
    </row>
    <row r="8" spans="1:12" ht="84.75" customHeight="1" x14ac:dyDescent="0.25">
      <c r="A8" s="38" t="s">
        <v>37</v>
      </c>
      <c r="B8" s="71" t="s">
        <v>96</v>
      </c>
      <c r="C8" s="62" t="s">
        <v>116</v>
      </c>
      <c r="D8" s="62">
        <v>117</v>
      </c>
      <c r="E8" s="62" t="s">
        <v>66</v>
      </c>
      <c r="F8" s="62" t="s">
        <v>67</v>
      </c>
      <c r="G8" s="62" t="s">
        <v>68</v>
      </c>
      <c r="H8" s="72">
        <v>0</v>
      </c>
      <c r="I8" s="72">
        <v>0</v>
      </c>
      <c r="J8" s="72">
        <v>0</v>
      </c>
      <c r="K8" s="72">
        <f>SUM(H8:J8)</f>
        <v>0</v>
      </c>
      <c r="L8" s="150" t="s">
        <v>97</v>
      </c>
    </row>
    <row r="9" spans="1:12" ht="79.5" customHeight="1" x14ac:dyDescent="0.25">
      <c r="A9" s="150" t="s">
        <v>70</v>
      </c>
      <c r="B9" s="152" t="s">
        <v>102</v>
      </c>
      <c r="C9" s="150" t="s">
        <v>116</v>
      </c>
      <c r="D9" s="64">
        <v>117</v>
      </c>
      <c r="E9" s="69" t="s">
        <v>100</v>
      </c>
      <c r="F9" s="63" t="s">
        <v>128</v>
      </c>
      <c r="G9" s="64" t="s">
        <v>98</v>
      </c>
      <c r="H9" s="70">
        <v>0</v>
      </c>
      <c r="I9" s="70">
        <v>0</v>
      </c>
      <c r="J9" s="70">
        <v>0</v>
      </c>
      <c r="K9" s="70">
        <f>SUM(H9:J9)</f>
        <v>0</v>
      </c>
      <c r="L9" s="152"/>
    </row>
    <row r="10" spans="1:12" ht="79.5" customHeight="1" x14ac:dyDescent="0.25">
      <c r="A10" s="151"/>
      <c r="B10" s="151"/>
      <c r="C10" s="151"/>
      <c r="D10" s="64">
        <v>117</v>
      </c>
      <c r="E10" s="69" t="s">
        <v>101</v>
      </c>
      <c r="F10" s="38" t="s">
        <v>129</v>
      </c>
      <c r="G10" s="64" t="s">
        <v>99</v>
      </c>
      <c r="H10" s="60">
        <v>0</v>
      </c>
      <c r="I10" s="60">
        <v>0</v>
      </c>
      <c r="J10" s="60">
        <v>0</v>
      </c>
      <c r="K10" s="60">
        <f>SUM(H10:J10)</f>
        <v>0</v>
      </c>
      <c r="L10" s="151"/>
    </row>
    <row r="11" spans="1:12" ht="33" customHeight="1" x14ac:dyDescent="0.25">
      <c r="A11" s="35"/>
      <c r="B11" s="39" t="s">
        <v>53</v>
      </c>
      <c r="C11" s="40"/>
      <c r="D11" s="41"/>
      <c r="E11" s="41"/>
      <c r="F11" s="41"/>
      <c r="G11" s="41"/>
      <c r="H11" s="66">
        <f>SUM(H8:H8)</f>
        <v>0</v>
      </c>
      <c r="I11" s="66">
        <f>SUM(I8:I8)</f>
        <v>0</v>
      </c>
      <c r="J11" s="66">
        <f>SUM(J8:J8)</f>
        <v>0</v>
      </c>
      <c r="K11" s="66">
        <f>SUM(K8:K8)</f>
        <v>0</v>
      </c>
      <c r="L11" s="40"/>
    </row>
  </sheetData>
  <mergeCells count="14">
    <mergeCell ref="I1:L1"/>
    <mergeCell ref="A4:A5"/>
    <mergeCell ref="B4:B5"/>
    <mergeCell ref="C4:C5"/>
    <mergeCell ref="B2:L2"/>
    <mergeCell ref="D4:G4"/>
    <mergeCell ref="H4:K4"/>
    <mergeCell ref="L4:L5"/>
    <mergeCell ref="B6:L6"/>
    <mergeCell ref="B7:L7"/>
    <mergeCell ref="A9:A10"/>
    <mergeCell ref="L8:L10"/>
    <mergeCell ref="C9:C10"/>
    <mergeCell ref="B9:B10"/>
  </mergeCells>
  <pageMargins left="0.31496062992125984" right="0.31496062992125984" top="0.35433070866141736" bottom="0.35433070866141736" header="0.31496062992125984" footer="0.31496062992125984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E5DF-4B04-402D-AA6C-10E32D59DD52}">
  <sheetPr>
    <tabColor rgb="FF7030A0"/>
    <pageSetUpPr fitToPage="1"/>
  </sheetPr>
  <dimension ref="A1:H16"/>
  <sheetViews>
    <sheetView view="pageBreakPreview" zoomScale="90" zoomScaleNormal="69" zoomScaleSheetLayoutView="90" workbookViewId="0">
      <selection activeCell="A4" sqref="A4:H4"/>
    </sheetView>
  </sheetViews>
  <sheetFormatPr defaultRowHeight="15.75" x14ac:dyDescent="0.25"/>
  <cols>
    <col min="1" max="1" width="7.7109375" style="32" customWidth="1"/>
    <col min="2" max="2" width="79.28515625" style="32" customWidth="1"/>
    <col min="3" max="3" width="12.42578125" style="32" customWidth="1"/>
    <col min="4" max="5" width="16" style="32" customWidth="1"/>
    <col min="6" max="6" width="14.140625" style="32" customWidth="1"/>
    <col min="7" max="7" width="14.7109375" style="32" customWidth="1"/>
    <col min="8" max="8" width="16.140625" style="32" customWidth="1"/>
    <col min="9" max="9" width="44.7109375" style="3" customWidth="1"/>
    <col min="10" max="11" width="13.28515625" style="3" customWidth="1"/>
    <col min="12" max="16384" width="9.140625" style="3"/>
  </cols>
  <sheetData>
    <row r="1" spans="1:8" ht="56.25" customHeight="1" x14ac:dyDescent="0.25">
      <c r="A1" s="25"/>
      <c r="B1" s="25"/>
      <c r="C1" s="25"/>
      <c r="D1" s="25"/>
      <c r="E1" s="153" t="s">
        <v>69</v>
      </c>
      <c r="F1" s="153"/>
      <c r="G1" s="153"/>
      <c r="H1" s="153"/>
    </row>
    <row r="2" spans="1:8" x14ac:dyDescent="0.25">
      <c r="A2" s="25"/>
      <c r="B2" s="25"/>
      <c r="C2" s="25"/>
      <c r="D2" s="25"/>
      <c r="E2" s="25"/>
      <c r="F2" s="25"/>
      <c r="G2" s="25"/>
      <c r="H2" s="25"/>
    </row>
    <row r="3" spans="1:8" x14ac:dyDescent="0.25">
      <c r="A3" s="25"/>
      <c r="B3" s="25"/>
      <c r="C3" s="25"/>
      <c r="D3" s="25"/>
      <c r="E3" s="25"/>
      <c r="F3" s="25"/>
      <c r="G3" s="25"/>
      <c r="H3" s="25"/>
    </row>
    <row r="4" spans="1:8" ht="28.5" customHeight="1" x14ac:dyDescent="0.25">
      <c r="A4" s="158" t="s">
        <v>30</v>
      </c>
      <c r="B4" s="158"/>
      <c r="C4" s="158"/>
      <c r="D4" s="158"/>
      <c r="E4" s="158"/>
      <c r="F4" s="158"/>
      <c r="G4" s="158"/>
      <c r="H4" s="158"/>
    </row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ht="87" customHeight="1" x14ac:dyDescent="0.25">
      <c r="A6" s="155" t="s">
        <v>17</v>
      </c>
      <c r="B6" s="155" t="s">
        <v>29</v>
      </c>
      <c r="C6" s="155" t="s">
        <v>0</v>
      </c>
      <c r="D6" s="155" t="s">
        <v>1</v>
      </c>
      <c r="E6" s="138" t="s">
        <v>127</v>
      </c>
      <c r="F6" s="139"/>
      <c r="G6" s="139"/>
      <c r="H6" s="140"/>
    </row>
    <row r="7" spans="1:8" ht="25.5" customHeight="1" x14ac:dyDescent="0.25">
      <c r="A7" s="155"/>
      <c r="B7" s="155"/>
      <c r="C7" s="155"/>
      <c r="D7" s="155"/>
      <c r="E7" s="33">
        <v>2025</v>
      </c>
      <c r="F7" s="33">
        <v>2026</v>
      </c>
      <c r="G7" s="33">
        <v>2027</v>
      </c>
      <c r="H7" s="33">
        <v>2028</v>
      </c>
    </row>
    <row r="8" spans="1:8" x14ac:dyDescent="0.25">
      <c r="A8" s="42">
        <v>1</v>
      </c>
      <c r="B8" s="42">
        <f t="shared" ref="B8:H8" si="0">A8+1</f>
        <v>2</v>
      </c>
      <c r="C8" s="42">
        <f t="shared" si="0"/>
        <v>3</v>
      </c>
      <c r="D8" s="42">
        <f t="shared" si="0"/>
        <v>4</v>
      </c>
      <c r="E8" s="42">
        <f t="shared" si="0"/>
        <v>5</v>
      </c>
      <c r="F8" s="42">
        <f t="shared" si="0"/>
        <v>6</v>
      </c>
      <c r="G8" s="42">
        <f t="shared" si="0"/>
        <v>7</v>
      </c>
      <c r="H8" s="42">
        <f t="shared" si="0"/>
        <v>8</v>
      </c>
    </row>
    <row r="9" spans="1:8" ht="36.75" customHeight="1" x14ac:dyDescent="0.25">
      <c r="A9" s="40">
        <v>1</v>
      </c>
      <c r="B9" s="165" t="s">
        <v>90</v>
      </c>
      <c r="C9" s="166"/>
      <c r="D9" s="166"/>
      <c r="E9" s="166"/>
      <c r="F9" s="166"/>
      <c r="G9" s="166"/>
      <c r="H9" s="166"/>
    </row>
    <row r="10" spans="1:8" ht="37.5" customHeight="1" x14ac:dyDescent="0.25">
      <c r="A10" s="54" t="s">
        <v>54</v>
      </c>
      <c r="B10" s="159" t="s">
        <v>91</v>
      </c>
      <c r="C10" s="160"/>
      <c r="D10" s="160"/>
      <c r="E10" s="160"/>
      <c r="F10" s="160"/>
      <c r="G10" s="160"/>
      <c r="H10" s="161"/>
    </row>
    <row r="11" spans="1:8" ht="52.5" customHeight="1" x14ac:dyDescent="0.25">
      <c r="A11" s="162" t="s">
        <v>55</v>
      </c>
      <c r="B11" s="98" t="s">
        <v>94</v>
      </c>
      <c r="C11" s="99" t="s">
        <v>57</v>
      </c>
      <c r="D11" s="170" t="s">
        <v>59</v>
      </c>
      <c r="E11" s="99">
        <f>E12+E13</f>
        <v>1</v>
      </c>
      <c r="F11" s="99">
        <f>F12+F13</f>
        <v>1</v>
      </c>
      <c r="G11" s="99">
        <f>G12+G13</f>
        <v>1</v>
      </c>
      <c r="H11" s="99">
        <f>H12+H13</f>
        <v>1</v>
      </c>
    </row>
    <row r="12" spans="1:8" ht="24.75" customHeight="1" x14ac:dyDescent="0.25">
      <c r="A12" s="163"/>
      <c r="B12" s="98" t="s">
        <v>38</v>
      </c>
      <c r="C12" s="99" t="s">
        <v>57</v>
      </c>
      <c r="D12" s="171"/>
      <c r="E12" s="99">
        <v>1</v>
      </c>
      <c r="F12" s="99">
        <v>1</v>
      </c>
      <c r="G12" s="99">
        <v>1</v>
      </c>
      <c r="H12" s="99">
        <v>1</v>
      </c>
    </row>
    <row r="13" spans="1:8" ht="24.75" customHeight="1" x14ac:dyDescent="0.25">
      <c r="A13" s="164"/>
      <c r="B13" s="98" t="s">
        <v>39</v>
      </c>
      <c r="C13" s="99" t="s">
        <v>57</v>
      </c>
      <c r="D13" s="171"/>
      <c r="E13" s="99">
        <v>0</v>
      </c>
      <c r="F13" s="99">
        <v>0</v>
      </c>
      <c r="G13" s="99">
        <v>0</v>
      </c>
      <c r="H13" s="99">
        <v>0</v>
      </c>
    </row>
    <row r="14" spans="1:8" ht="67.5" customHeight="1" x14ac:dyDescent="0.25">
      <c r="A14" s="167" t="s">
        <v>70</v>
      </c>
      <c r="B14" s="98" t="s">
        <v>95</v>
      </c>
      <c r="C14" s="100" t="s">
        <v>72</v>
      </c>
      <c r="D14" s="171"/>
      <c r="E14" s="99">
        <f>SUM(E15:E16)</f>
        <v>1</v>
      </c>
      <c r="F14" s="99">
        <f>SUM(F15:F16)</f>
        <v>1</v>
      </c>
      <c r="G14" s="99">
        <f>SUM(G15:G16)</f>
        <v>1</v>
      </c>
      <c r="H14" s="99">
        <f>SUM(H15:H16)</f>
        <v>1</v>
      </c>
    </row>
    <row r="15" spans="1:8" ht="21" customHeight="1" x14ac:dyDescent="0.25">
      <c r="A15" s="168"/>
      <c r="B15" s="98" t="s">
        <v>38</v>
      </c>
      <c r="C15" s="100" t="s">
        <v>72</v>
      </c>
      <c r="D15" s="171"/>
      <c r="E15" s="99">
        <v>1</v>
      </c>
      <c r="F15" s="99">
        <v>1</v>
      </c>
      <c r="G15" s="99">
        <v>1</v>
      </c>
      <c r="H15" s="99">
        <v>1</v>
      </c>
    </row>
    <row r="16" spans="1:8" ht="21" customHeight="1" x14ac:dyDescent="0.25">
      <c r="A16" s="169"/>
      <c r="B16" s="98" t="s">
        <v>39</v>
      </c>
      <c r="C16" s="100" t="s">
        <v>72</v>
      </c>
      <c r="D16" s="172"/>
      <c r="E16" s="99">
        <v>0</v>
      </c>
      <c r="F16" s="99">
        <v>0</v>
      </c>
      <c r="G16" s="99">
        <v>0</v>
      </c>
      <c r="H16" s="99">
        <v>0</v>
      </c>
    </row>
  </sheetData>
  <mergeCells count="12">
    <mergeCell ref="E1:H1"/>
    <mergeCell ref="A6:A7"/>
    <mergeCell ref="B6:B7"/>
    <mergeCell ref="C6:C7"/>
    <mergeCell ref="D6:D7"/>
    <mergeCell ref="A4:H4"/>
    <mergeCell ref="E6:H6"/>
    <mergeCell ref="B10:H10"/>
    <mergeCell ref="A11:A13"/>
    <mergeCell ref="B9:H9"/>
    <mergeCell ref="A14:A16"/>
    <mergeCell ref="D11:D16"/>
  </mergeCells>
  <pageMargins left="0.31496062992125984" right="0.31496062992125984" top="0.35433070866141736" bottom="0.35433070866141736" header="0.31496062992125984" footer="0.31496062992125984"/>
  <pageSetup paperSize="9"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49D6-C576-408E-9F9F-0925F0D9B25F}">
  <sheetPr>
    <tabColor rgb="FF7030A0"/>
    <pageSetUpPr fitToPage="1"/>
  </sheetPr>
  <dimension ref="A1:L14"/>
  <sheetViews>
    <sheetView view="pageBreakPreview" zoomScale="90" zoomScaleNormal="69" zoomScaleSheetLayoutView="90" workbookViewId="0">
      <selection activeCell="C8" sqref="C8:C12"/>
    </sheetView>
  </sheetViews>
  <sheetFormatPr defaultRowHeight="15.75" x14ac:dyDescent="0.25"/>
  <cols>
    <col min="1" max="1" width="7.7109375" style="32" customWidth="1"/>
    <col min="2" max="2" width="74.5703125" style="32" customWidth="1"/>
    <col min="3" max="3" width="29.85546875" style="32" customWidth="1"/>
    <col min="4" max="4" width="16" style="32" customWidth="1"/>
    <col min="5" max="5" width="10" style="32" customWidth="1"/>
    <col min="6" max="6" width="16.85546875" style="32" customWidth="1"/>
    <col min="7" max="8" width="12.7109375" style="32" customWidth="1"/>
    <col min="9" max="9" width="12.42578125" style="3" customWidth="1"/>
    <col min="10" max="11" width="13.28515625" style="3" customWidth="1"/>
    <col min="12" max="12" width="49.85546875" style="3" customWidth="1"/>
    <col min="13" max="16384" width="9.140625" style="3"/>
  </cols>
  <sheetData>
    <row r="1" spans="1:12" ht="64.5" customHeight="1" x14ac:dyDescent="0.25">
      <c r="A1" s="43"/>
      <c r="B1" s="44"/>
      <c r="C1" s="45"/>
      <c r="D1" s="46"/>
      <c r="E1" s="46"/>
      <c r="F1" s="46"/>
      <c r="G1" s="46"/>
      <c r="H1" s="46"/>
      <c r="I1" s="46"/>
      <c r="J1" s="46"/>
      <c r="K1" s="189" t="s">
        <v>73</v>
      </c>
      <c r="L1" s="189"/>
    </row>
    <row r="2" spans="1:12" x14ac:dyDescent="0.25">
      <c r="A2" s="43"/>
      <c r="B2" s="190" t="s">
        <v>45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x14ac:dyDescent="0.25">
      <c r="A3" s="43"/>
      <c r="B3" s="44"/>
      <c r="C3" s="45"/>
      <c r="D3" s="46"/>
      <c r="E3" s="46"/>
      <c r="F3" s="46"/>
      <c r="G3" s="46"/>
      <c r="H3" s="46"/>
      <c r="I3" s="46"/>
      <c r="J3" s="46"/>
      <c r="K3" s="45"/>
      <c r="L3" s="45"/>
    </row>
    <row r="4" spans="1:12" ht="26.25" customHeight="1" x14ac:dyDescent="0.25">
      <c r="A4" s="173" t="s">
        <v>17</v>
      </c>
      <c r="B4" s="175" t="s">
        <v>46</v>
      </c>
      <c r="C4" s="176" t="s">
        <v>47</v>
      </c>
      <c r="D4" s="178" t="s">
        <v>48</v>
      </c>
      <c r="E4" s="178"/>
      <c r="F4" s="178"/>
      <c r="G4" s="178"/>
      <c r="H4" s="175" t="s">
        <v>49</v>
      </c>
      <c r="I4" s="175"/>
      <c r="J4" s="175"/>
      <c r="K4" s="175"/>
      <c r="L4" s="175" t="s">
        <v>50</v>
      </c>
    </row>
    <row r="5" spans="1:12" ht="46.5" customHeight="1" x14ac:dyDescent="0.25">
      <c r="A5" s="174"/>
      <c r="B5" s="175"/>
      <c r="C5" s="177"/>
      <c r="D5" s="48" t="s">
        <v>3</v>
      </c>
      <c r="E5" s="48" t="s">
        <v>10</v>
      </c>
      <c r="F5" s="48" t="s">
        <v>4</v>
      </c>
      <c r="G5" s="48" t="s">
        <v>5</v>
      </c>
      <c r="H5" s="47">
        <v>2026</v>
      </c>
      <c r="I5" s="47">
        <v>2027</v>
      </c>
      <c r="J5" s="47">
        <v>2028</v>
      </c>
      <c r="K5" s="47" t="s">
        <v>51</v>
      </c>
      <c r="L5" s="175"/>
    </row>
    <row r="6" spans="1:12" ht="30" customHeight="1" x14ac:dyDescent="0.25">
      <c r="A6" s="49"/>
      <c r="B6" s="182" t="s">
        <v>90</v>
      </c>
      <c r="C6" s="183"/>
      <c r="D6" s="183"/>
      <c r="E6" s="183"/>
      <c r="F6" s="183"/>
      <c r="G6" s="183"/>
      <c r="H6" s="183"/>
      <c r="I6" s="183"/>
      <c r="J6" s="183"/>
      <c r="K6" s="183"/>
      <c r="L6" s="184"/>
    </row>
    <row r="7" spans="1:12" ht="35.25" customHeight="1" x14ac:dyDescent="0.25">
      <c r="A7" s="55">
        <v>1</v>
      </c>
      <c r="B7" s="185" t="s">
        <v>91</v>
      </c>
      <c r="C7" s="186"/>
      <c r="D7" s="186"/>
      <c r="E7" s="186"/>
      <c r="F7" s="186"/>
      <c r="G7" s="186"/>
      <c r="H7" s="186"/>
      <c r="I7" s="186"/>
      <c r="J7" s="186"/>
      <c r="K7" s="186"/>
      <c r="L7" s="187"/>
    </row>
    <row r="8" spans="1:12" ht="35.25" customHeight="1" x14ac:dyDescent="0.25">
      <c r="A8" s="173" t="s">
        <v>18</v>
      </c>
      <c r="B8" s="85" t="s">
        <v>104</v>
      </c>
      <c r="C8" s="179" t="s">
        <v>116</v>
      </c>
      <c r="D8" s="97"/>
      <c r="E8" s="97"/>
      <c r="F8" s="97"/>
      <c r="G8" s="97"/>
      <c r="H8" s="97"/>
      <c r="I8" s="97"/>
      <c r="J8" s="97"/>
      <c r="K8" s="97"/>
      <c r="L8" s="97"/>
    </row>
    <row r="9" spans="1:12" ht="38.25" customHeight="1" x14ac:dyDescent="0.25">
      <c r="A9" s="188"/>
      <c r="B9" s="191" t="s">
        <v>117</v>
      </c>
      <c r="C9" s="180"/>
      <c r="D9" s="179">
        <v>117</v>
      </c>
      <c r="E9" s="179">
        <v>1004</v>
      </c>
      <c r="F9" s="50" t="s">
        <v>125</v>
      </c>
      <c r="G9" s="179">
        <v>322</v>
      </c>
      <c r="H9" s="36">
        <v>350</v>
      </c>
      <c r="I9" s="36">
        <v>350</v>
      </c>
      <c r="J9" s="36">
        <v>350</v>
      </c>
      <c r="K9" s="36">
        <f>H9+I9+J9</f>
        <v>1050</v>
      </c>
      <c r="L9" s="194" t="s">
        <v>103</v>
      </c>
    </row>
    <row r="10" spans="1:12" ht="42.75" customHeight="1" x14ac:dyDescent="0.25">
      <c r="A10" s="188"/>
      <c r="B10" s="192"/>
      <c r="C10" s="180"/>
      <c r="D10" s="180"/>
      <c r="E10" s="180"/>
      <c r="F10" s="50" t="s">
        <v>126</v>
      </c>
      <c r="G10" s="180"/>
      <c r="H10" s="36">
        <v>106.6</v>
      </c>
      <c r="I10" s="36">
        <v>105.8</v>
      </c>
      <c r="J10" s="36">
        <v>105.8</v>
      </c>
      <c r="K10" s="36">
        <f>H10+I10+J10</f>
        <v>318.2</v>
      </c>
      <c r="L10" s="195"/>
    </row>
    <row r="11" spans="1:12" ht="38.25" customHeight="1" x14ac:dyDescent="0.25">
      <c r="A11" s="188"/>
      <c r="B11" s="193"/>
      <c r="C11" s="180"/>
      <c r="D11" s="181"/>
      <c r="E11" s="181"/>
      <c r="F11" s="50" t="s">
        <v>126</v>
      </c>
      <c r="G11" s="181"/>
      <c r="H11" s="36">
        <v>402.1</v>
      </c>
      <c r="I11" s="36">
        <v>407.6</v>
      </c>
      <c r="J11" s="36">
        <v>407.6</v>
      </c>
      <c r="K11" s="36">
        <f>H11+I11+J11</f>
        <v>1217.3000000000002</v>
      </c>
      <c r="L11" s="196"/>
    </row>
    <row r="12" spans="1:12" ht="36.75" customHeight="1" x14ac:dyDescent="0.25">
      <c r="A12" s="174"/>
      <c r="B12" s="85" t="s">
        <v>119</v>
      </c>
      <c r="C12" s="181"/>
      <c r="D12" s="48" t="s">
        <v>74</v>
      </c>
      <c r="E12" s="47"/>
      <c r="F12" s="47"/>
      <c r="G12" s="47"/>
      <c r="H12" s="61">
        <v>0</v>
      </c>
      <c r="I12" s="61">
        <v>0</v>
      </c>
      <c r="J12" s="61">
        <v>0</v>
      </c>
      <c r="K12" s="61">
        <f>H12+I12+J12</f>
        <v>0</v>
      </c>
      <c r="L12" s="73"/>
    </row>
    <row r="13" spans="1:12" ht="27.75" customHeight="1" x14ac:dyDescent="0.25">
      <c r="A13" s="35"/>
      <c r="B13" s="39" t="s">
        <v>53</v>
      </c>
      <c r="C13" s="40"/>
      <c r="D13" s="41"/>
      <c r="E13" s="41"/>
      <c r="F13" s="41"/>
      <c r="G13" s="41"/>
      <c r="H13" s="37">
        <f>SUM(H9:H12)</f>
        <v>858.7</v>
      </c>
      <c r="I13" s="37">
        <f>SUM(I9:I12)</f>
        <v>863.40000000000009</v>
      </c>
      <c r="J13" s="37">
        <f>SUM(J9:J12)</f>
        <v>863.40000000000009</v>
      </c>
      <c r="K13" s="37">
        <f>H13+I13+J13</f>
        <v>2585.5</v>
      </c>
      <c r="L13" s="40"/>
    </row>
    <row r="14" spans="1:12" x14ac:dyDescent="0.25">
      <c r="B14" s="84"/>
    </row>
  </sheetData>
  <mergeCells count="17">
    <mergeCell ref="K1:L1"/>
    <mergeCell ref="B2:L2"/>
    <mergeCell ref="D9:D11"/>
    <mergeCell ref="E9:E11"/>
    <mergeCell ref="L4:L5"/>
    <mergeCell ref="B9:B11"/>
    <mergeCell ref="L9:L11"/>
    <mergeCell ref="C8:C12"/>
    <mergeCell ref="A4:A5"/>
    <mergeCell ref="B4:B5"/>
    <mergeCell ref="C4:C5"/>
    <mergeCell ref="D4:G4"/>
    <mergeCell ref="H4:K4"/>
    <mergeCell ref="G9:G11"/>
    <mergeCell ref="B6:L6"/>
    <mergeCell ref="B7:L7"/>
    <mergeCell ref="A8:A12"/>
  </mergeCells>
  <pageMargins left="0.31496062992125984" right="0.31496062992125984" top="0.35433070866141736" bottom="0.35433070866141736" header="0.31496062992125984" footer="0.31496062992125984"/>
  <pageSetup paperSize="9"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7BBB-F22F-4357-AF1C-6B9E91A0B603}">
  <sheetPr>
    <tabColor rgb="FF7030A0"/>
    <pageSetUpPr fitToPage="1"/>
  </sheetPr>
  <dimension ref="A1:H13"/>
  <sheetViews>
    <sheetView view="pageBreakPreview" zoomScaleNormal="69" zoomScaleSheetLayoutView="100" workbookViewId="0">
      <selection activeCell="G19" sqref="G19"/>
    </sheetView>
  </sheetViews>
  <sheetFormatPr defaultRowHeight="15.75" x14ac:dyDescent="0.25"/>
  <cols>
    <col min="1" max="1" width="7.7109375" style="56" customWidth="1"/>
    <col min="2" max="2" width="79.28515625" style="56" customWidth="1"/>
    <col min="3" max="3" width="12.42578125" style="56" customWidth="1"/>
    <col min="4" max="4" width="16" style="56" customWidth="1"/>
    <col min="5" max="5" width="15.28515625" style="56" customWidth="1"/>
    <col min="6" max="8" width="15.140625" style="56" customWidth="1"/>
    <col min="9" max="9" width="12.42578125" style="3" customWidth="1"/>
    <col min="10" max="11" width="13.28515625" style="3" customWidth="1"/>
    <col min="12" max="16384" width="9.140625" style="3"/>
  </cols>
  <sheetData>
    <row r="1" spans="1:8" ht="81.75" customHeight="1" x14ac:dyDescent="0.25">
      <c r="A1" s="57"/>
      <c r="B1" s="57"/>
      <c r="C1" s="57"/>
      <c r="D1" s="57"/>
      <c r="E1" s="153" t="s">
        <v>58</v>
      </c>
      <c r="F1" s="153"/>
      <c r="G1" s="153"/>
      <c r="H1" s="153"/>
    </row>
    <row r="2" spans="1:8" x14ac:dyDescent="0.25">
      <c r="A2" s="57"/>
      <c r="B2" s="57"/>
      <c r="C2" s="57"/>
      <c r="D2" s="57"/>
      <c r="E2" s="57"/>
      <c r="F2" s="57"/>
      <c r="G2" s="57"/>
      <c r="H2" s="57"/>
    </row>
    <row r="3" spans="1:8" x14ac:dyDescent="0.25">
      <c r="A3" s="57"/>
      <c r="B3" s="57"/>
      <c r="C3" s="57"/>
      <c r="D3" s="57"/>
      <c r="E3" s="57"/>
      <c r="F3" s="57"/>
      <c r="G3" s="57"/>
      <c r="H3" s="57"/>
    </row>
    <row r="4" spans="1:8" ht="28.5" customHeight="1" x14ac:dyDescent="0.25">
      <c r="A4" s="158" t="s">
        <v>30</v>
      </c>
      <c r="B4" s="158"/>
      <c r="C4" s="158"/>
      <c r="D4" s="158"/>
      <c r="E4" s="158"/>
      <c r="F4" s="158"/>
      <c r="G4" s="158"/>
      <c r="H4" s="158"/>
    </row>
    <row r="5" spans="1:8" x14ac:dyDescent="0.25">
      <c r="A5" s="57"/>
      <c r="B5" s="57"/>
      <c r="C5" s="57"/>
      <c r="D5" s="57"/>
      <c r="E5" s="57"/>
      <c r="F5" s="57"/>
      <c r="G5" s="57"/>
      <c r="H5" s="57"/>
    </row>
    <row r="6" spans="1:8" ht="87" customHeight="1" x14ac:dyDescent="0.25">
      <c r="A6" s="155" t="s">
        <v>17</v>
      </c>
      <c r="B6" s="155" t="s">
        <v>29</v>
      </c>
      <c r="C6" s="155" t="s">
        <v>0</v>
      </c>
      <c r="D6" s="155" t="s">
        <v>1</v>
      </c>
      <c r="E6" s="138" t="s">
        <v>21</v>
      </c>
      <c r="F6" s="139"/>
      <c r="G6" s="139"/>
      <c r="H6" s="140"/>
    </row>
    <row r="7" spans="1:8" ht="25.5" customHeight="1" x14ac:dyDescent="0.25">
      <c r="A7" s="155"/>
      <c r="B7" s="155"/>
      <c r="C7" s="155"/>
      <c r="D7" s="155"/>
      <c r="E7" s="33">
        <v>2025</v>
      </c>
      <c r="F7" s="33">
        <v>2026</v>
      </c>
      <c r="G7" s="33">
        <v>2027</v>
      </c>
      <c r="H7" s="33">
        <v>2028</v>
      </c>
    </row>
    <row r="8" spans="1:8" x14ac:dyDescent="0.25">
      <c r="A8" s="42">
        <v>1</v>
      </c>
      <c r="B8" s="42">
        <f t="shared" ref="B8:H8" si="0">A8+1</f>
        <v>2</v>
      </c>
      <c r="C8" s="42">
        <f t="shared" si="0"/>
        <v>3</v>
      </c>
      <c r="D8" s="42">
        <f t="shared" si="0"/>
        <v>4</v>
      </c>
      <c r="E8" s="42">
        <f t="shared" si="0"/>
        <v>5</v>
      </c>
      <c r="F8" s="42">
        <f t="shared" si="0"/>
        <v>6</v>
      </c>
      <c r="G8" s="42">
        <f t="shared" si="0"/>
        <v>7</v>
      </c>
      <c r="H8" s="42">
        <f t="shared" si="0"/>
        <v>8</v>
      </c>
    </row>
    <row r="9" spans="1:8" ht="25.5" customHeight="1" x14ac:dyDescent="0.25">
      <c r="A9" s="40">
        <v>1</v>
      </c>
      <c r="B9" s="165" t="s">
        <v>93</v>
      </c>
      <c r="C9" s="166"/>
      <c r="D9" s="166"/>
      <c r="E9" s="166"/>
      <c r="F9" s="166"/>
      <c r="G9" s="166"/>
      <c r="H9" s="166"/>
    </row>
    <row r="10" spans="1:8" ht="33" customHeight="1" x14ac:dyDescent="0.25">
      <c r="A10" s="54" t="s">
        <v>54</v>
      </c>
      <c r="B10" s="159" t="s">
        <v>87</v>
      </c>
      <c r="C10" s="160"/>
      <c r="D10" s="160"/>
      <c r="E10" s="160"/>
      <c r="F10" s="160"/>
      <c r="G10" s="160"/>
      <c r="H10" s="161"/>
    </row>
    <row r="11" spans="1:8" ht="83.25" customHeight="1" x14ac:dyDescent="0.25">
      <c r="A11" s="162" t="s">
        <v>55</v>
      </c>
      <c r="B11" s="65" t="s">
        <v>109</v>
      </c>
      <c r="C11" s="197" t="s">
        <v>57</v>
      </c>
      <c r="D11" s="197" t="s">
        <v>59</v>
      </c>
      <c r="E11" s="95">
        <v>9</v>
      </c>
      <c r="F11" s="95">
        <v>10</v>
      </c>
      <c r="G11" s="95">
        <v>10</v>
      </c>
      <c r="H11" s="95">
        <v>10</v>
      </c>
    </row>
    <row r="12" spans="1:8" ht="24.75" customHeight="1" x14ac:dyDescent="0.25">
      <c r="A12" s="163"/>
      <c r="B12" s="65" t="s">
        <v>38</v>
      </c>
      <c r="C12" s="198"/>
      <c r="D12" s="198"/>
      <c r="E12" s="95">
        <v>7</v>
      </c>
      <c r="F12" s="95">
        <v>7</v>
      </c>
      <c r="G12" s="95">
        <v>7</v>
      </c>
      <c r="H12" s="95">
        <v>7</v>
      </c>
    </row>
    <row r="13" spans="1:8" ht="24.75" customHeight="1" x14ac:dyDescent="0.25">
      <c r="A13" s="164"/>
      <c r="B13" s="65" t="s">
        <v>39</v>
      </c>
      <c r="C13" s="199"/>
      <c r="D13" s="199"/>
      <c r="E13" s="96">
        <v>2</v>
      </c>
      <c r="F13" s="96">
        <v>3</v>
      </c>
      <c r="G13" s="96">
        <v>3</v>
      </c>
      <c r="H13" s="96">
        <v>3</v>
      </c>
    </row>
  </sheetData>
  <mergeCells count="12">
    <mergeCell ref="E1:H1"/>
    <mergeCell ref="A4:H4"/>
    <mergeCell ref="A6:A7"/>
    <mergeCell ref="B6:B7"/>
    <mergeCell ref="C6:C7"/>
    <mergeCell ref="B9:H9"/>
    <mergeCell ref="C11:C13"/>
    <mergeCell ref="D6:D7"/>
    <mergeCell ref="B10:H10"/>
    <mergeCell ref="A11:A13"/>
    <mergeCell ref="D11:D13"/>
    <mergeCell ref="E6:H6"/>
  </mergeCells>
  <pageMargins left="0.31496062992125984" right="0.31496062992125984" top="0.35433070866141736" bottom="0.35433070866141736" header="0.31496062992125984" footer="0.31496062992125984"/>
  <pageSetup paperSize="9" scale="8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E13E-00C3-4B4E-A16B-0DB8E92FFDB1}">
  <sheetPr>
    <tabColor rgb="FF7030A0"/>
    <pageSetUpPr fitToPage="1"/>
  </sheetPr>
  <dimension ref="A1:L15"/>
  <sheetViews>
    <sheetView tabSelected="1" view="pageBreakPreview" zoomScale="69" zoomScaleNormal="69" zoomScaleSheetLayoutView="69" workbookViewId="0">
      <selection activeCell="C8" sqref="C8:C14"/>
    </sheetView>
  </sheetViews>
  <sheetFormatPr defaultRowHeight="15.75" x14ac:dyDescent="0.25"/>
  <cols>
    <col min="1" max="1" width="7.7109375" style="75" customWidth="1"/>
    <col min="2" max="2" width="74.5703125" style="75" customWidth="1"/>
    <col min="3" max="3" width="29.85546875" style="75" customWidth="1"/>
    <col min="4" max="4" width="16" style="75" customWidth="1"/>
    <col min="5" max="5" width="10" style="75" customWidth="1"/>
    <col min="6" max="6" width="16.85546875" style="75" customWidth="1"/>
    <col min="7" max="7" width="8.140625" style="75" customWidth="1"/>
    <col min="8" max="8" width="12.7109375" style="75" customWidth="1"/>
    <col min="9" max="9" width="12.42578125" style="3" customWidth="1"/>
    <col min="10" max="11" width="13.28515625" style="3" customWidth="1"/>
    <col min="12" max="12" width="49.85546875" style="3" customWidth="1"/>
    <col min="13" max="16384" width="9.140625" style="3"/>
  </cols>
  <sheetData>
    <row r="1" spans="1:12" ht="64.5" customHeight="1" x14ac:dyDescent="0.25">
      <c r="A1" s="43"/>
      <c r="B1" s="76"/>
      <c r="C1" s="77"/>
      <c r="D1" s="46"/>
      <c r="E1" s="46"/>
      <c r="F1" s="46"/>
      <c r="G1" s="46"/>
      <c r="H1" s="46"/>
      <c r="I1" s="46"/>
      <c r="J1" s="46"/>
      <c r="K1" s="189" t="s">
        <v>60</v>
      </c>
      <c r="L1" s="189"/>
    </row>
    <row r="2" spans="1:12" x14ac:dyDescent="0.25">
      <c r="A2" s="43"/>
      <c r="B2" s="190" t="s">
        <v>45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x14ac:dyDescent="0.25">
      <c r="A3" s="43"/>
      <c r="C3" s="90"/>
      <c r="D3" s="46"/>
      <c r="E3" s="46"/>
      <c r="F3" s="46"/>
      <c r="G3" s="46"/>
      <c r="H3" s="46"/>
      <c r="I3" s="46"/>
      <c r="J3" s="46"/>
      <c r="K3" s="77"/>
      <c r="L3" s="77"/>
    </row>
    <row r="4" spans="1:12" ht="26.25" customHeight="1" x14ac:dyDescent="0.25">
      <c r="A4" s="173" t="s">
        <v>17</v>
      </c>
      <c r="B4" s="175" t="s">
        <v>46</v>
      </c>
      <c r="C4" s="176" t="s">
        <v>47</v>
      </c>
      <c r="D4" s="178" t="s">
        <v>48</v>
      </c>
      <c r="E4" s="178"/>
      <c r="F4" s="178"/>
      <c r="G4" s="178"/>
      <c r="H4" s="175" t="s">
        <v>49</v>
      </c>
      <c r="I4" s="175"/>
      <c r="J4" s="175"/>
      <c r="K4" s="175"/>
      <c r="L4" s="175" t="s">
        <v>50</v>
      </c>
    </row>
    <row r="5" spans="1:12" ht="46.5" customHeight="1" x14ac:dyDescent="0.25">
      <c r="A5" s="174"/>
      <c r="B5" s="175"/>
      <c r="C5" s="177"/>
      <c r="D5" s="48" t="s">
        <v>3</v>
      </c>
      <c r="E5" s="48" t="s">
        <v>10</v>
      </c>
      <c r="F5" s="48" t="s">
        <v>4</v>
      </c>
      <c r="G5" s="48" t="s">
        <v>5</v>
      </c>
      <c r="H5" s="47">
        <v>2026</v>
      </c>
      <c r="I5" s="47">
        <v>2027</v>
      </c>
      <c r="J5" s="47">
        <v>2028</v>
      </c>
      <c r="K5" s="47" t="s">
        <v>51</v>
      </c>
      <c r="L5" s="175"/>
    </row>
    <row r="6" spans="1:12" ht="30" customHeight="1" x14ac:dyDescent="0.25">
      <c r="A6" s="49"/>
      <c r="B6" s="182" t="s">
        <v>93</v>
      </c>
      <c r="C6" s="183"/>
      <c r="D6" s="183"/>
      <c r="E6" s="183"/>
      <c r="F6" s="183"/>
      <c r="G6" s="183"/>
      <c r="H6" s="183"/>
      <c r="I6" s="183"/>
      <c r="J6" s="183"/>
      <c r="K6" s="183"/>
      <c r="L6" s="184"/>
    </row>
    <row r="7" spans="1:12" ht="35.25" customHeight="1" x14ac:dyDescent="0.25">
      <c r="A7" s="55">
        <v>1</v>
      </c>
      <c r="B7" s="185" t="s">
        <v>92</v>
      </c>
      <c r="C7" s="186"/>
      <c r="D7" s="186"/>
      <c r="E7" s="186"/>
      <c r="F7" s="186"/>
      <c r="G7" s="186"/>
      <c r="H7" s="186"/>
      <c r="I7" s="186"/>
      <c r="J7" s="186"/>
      <c r="K7" s="186"/>
      <c r="L7" s="187"/>
    </row>
    <row r="8" spans="1:12" ht="173.25" x14ac:dyDescent="0.25">
      <c r="A8" s="167" t="s">
        <v>18</v>
      </c>
      <c r="B8" s="94" t="s">
        <v>121</v>
      </c>
      <c r="C8" s="167" t="s">
        <v>122</v>
      </c>
      <c r="D8" s="82"/>
      <c r="E8" s="82"/>
      <c r="F8" s="82"/>
      <c r="G8" s="82"/>
      <c r="H8" s="91"/>
      <c r="I8" s="91"/>
      <c r="J8" s="91"/>
      <c r="K8" s="92"/>
      <c r="L8" s="93"/>
    </row>
    <row r="9" spans="1:12" ht="75" customHeight="1" x14ac:dyDescent="0.25">
      <c r="A9" s="168"/>
      <c r="B9" s="200" t="s">
        <v>117</v>
      </c>
      <c r="C9" s="168"/>
      <c r="D9" s="144">
        <v>117</v>
      </c>
      <c r="E9" s="50">
        <v>1004</v>
      </c>
      <c r="F9" s="50" t="s">
        <v>123</v>
      </c>
      <c r="G9" s="50">
        <v>412</v>
      </c>
      <c r="H9" s="36">
        <v>7486.1</v>
      </c>
      <c r="I9" s="36">
        <v>6810.4</v>
      </c>
      <c r="J9" s="36">
        <v>6810.4</v>
      </c>
      <c r="K9" s="36">
        <f t="shared" ref="K9:K14" si="0">H9+I9+J9</f>
        <v>21106.9</v>
      </c>
      <c r="L9" s="194" t="s">
        <v>110</v>
      </c>
    </row>
    <row r="10" spans="1:12" ht="60" customHeight="1" x14ac:dyDescent="0.25">
      <c r="A10" s="168"/>
      <c r="B10" s="201"/>
      <c r="C10" s="168"/>
      <c r="D10" s="144"/>
      <c r="E10" s="50" t="s">
        <v>63</v>
      </c>
      <c r="F10" s="59" t="s">
        <v>124</v>
      </c>
      <c r="G10" s="50" t="s">
        <v>61</v>
      </c>
      <c r="H10" s="36">
        <v>12439.3</v>
      </c>
      <c r="I10" s="36">
        <v>12183.9</v>
      </c>
      <c r="J10" s="36">
        <v>12183.9</v>
      </c>
      <c r="K10" s="36">
        <f t="shared" si="0"/>
        <v>36807.1</v>
      </c>
      <c r="L10" s="196"/>
    </row>
    <row r="11" spans="1:12" ht="75" customHeight="1" x14ac:dyDescent="0.25">
      <c r="A11" s="168"/>
      <c r="B11" s="200" t="s">
        <v>119</v>
      </c>
      <c r="C11" s="168"/>
      <c r="D11" s="144">
        <v>408</v>
      </c>
      <c r="E11" s="47">
        <v>1004</v>
      </c>
      <c r="F11" s="48" t="s">
        <v>62</v>
      </c>
      <c r="G11" s="47">
        <v>412</v>
      </c>
      <c r="H11" s="61">
        <v>6077</v>
      </c>
      <c r="I11" s="61">
        <v>5787.6</v>
      </c>
      <c r="J11" s="61">
        <v>5787.6</v>
      </c>
      <c r="K11" s="61">
        <f t="shared" si="0"/>
        <v>17652.2</v>
      </c>
      <c r="L11" s="203" t="s">
        <v>111</v>
      </c>
    </row>
    <row r="12" spans="1:12" x14ac:dyDescent="0.25">
      <c r="A12" s="168"/>
      <c r="B12" s="202"/>
      <c r="C12" s="168"/>
      <c r="D12" s="144"/>
      <c r="E12" s="175">
        <v>1006</v>
      </c>
      <c r="F12" s="178" t="s">
        <v>62</v>
      </c>
      <c r="G12" s="47">
        <v>121</v>
      </c>
      <c r="H12" s="61">
        <v>113.9</v>
      </c>
      <c r="I12" s="61">
        <v>113.9</v>
      </c>
      <c r="J12" s="61">
        <v>113.9</v>
      </c>
      <c r="K12" s="61">
        <f t="shared" si="0"/>
        <v>341.70000000000005</v>
      </c>
      <c r="L12" s="204"/>
    </row>
    <row r="13" spans="1:12" x14ac:dyDescent="0.25">
      <c r="A13" s="168"/>
      <c r="B13" s="202"/>
      <c r="C13" s="168"/>
      <c r="D13" s="144"/>
      <c r="E13" s="175"/>
      <c r="F13" s="178"/>
      <c r="G13" s="47">
        <v>129</v>
      </c>
      <c r="H13" s="61">
        <v>34.4</v>
      </c>
      <c r="I13" s="61">
        <v>34.4</v>
      </c>
      <c r="J13" s="61">
        <v>34.4</v>
      </c>
      <c r="K13" s="61">
        <f t="shared" si="0"/>
        <v>103.19999999999999</v>
      </c>
      <c r="L13" s="204"/>
    </row>
    <row r="14" spans="1:12" x14ac:dyDescent="0.25">
      <c r="A14" s="169"/>
      <c r="B14" s="201"/>
      <c r="C14" s="169"/>
      <c r="D14" s="144"/>
      <c r="E14" s="175"/>
      <c r="F14" s="178"/>
      <c r="G14" s="47">
        <v>244</v>
      </c>
      <c r="H14" s="61">
        <v>4.4000000000000004</v>
      </c>
      <c r="I14" s="61">
        <v>4.4000000000000004</v>
      </c>
      <c r="J14" s="61">
        <v>4.4000000000000004</v>
      </c>
      <c r="K14" s="61">
        <f t="shared" si="0"/>
        <v>13.200000000000001</v>
      </c>
      <c r="L14" s="204"/>
    </row>
    <row r="15" spans="1:12" ht="27" customHeight="1" x14ac:dyDescent="0.25">
      <c r="A15" s="35"/>
      <c r="B15" s="39" t="s">
        <v>53</v>
      </c>
      <c r="C15" s="40"/>
      <c r="D15" s="41"/>
      <c r="E15" s="41"/>
      <c r="F15" s="41"/>
      <c r="G15" s="41"/>
      <c r="H15" s="37">
        <f>SUM(H9:H14)</f>
        <v>26155.100000000006</v>
      </c>
      <c r="I15" s="37">
        <f>SUM(I9:I14)</f>
        <v>24934.600000000006</v>
      </c>
      <c r="J15" s="37">
        <f>SUM(J9:J14)</f>
        <v>24934.600000000006</v>
      </c>
      <c r="K15" s="37">
        <f>SUM(K9:K14)</f>
        <v>76024.299999999988</v>
      </c>
      <c r="L15" s="40"/>
    </row>
  </sheetData>
  <mergeCells count="20">
    <mergeCell ref="K1:L1"/>
    <mergeCell ref="B2:L2"/>
    <mergeCell ref="L9:L10"/>
    <mergeCell ref="B11:B14"/>
    <mergeCell ref="D11:D14"/>
    <mergeCell ref="L11:L14"/>
    <mergeCell ref="E12:E14"/>
    <mergeCell ref="F12:F14"/>
    <mergeCell ref="L4:L5"/>
    <mergeCell ref="B6:L6"/>
    <mergeCell ref="B7:L7"/>
    <mergeCell ref="C8:C14"/>
    <mergeCell ref="B9:B10"/>
    <mergeCell ref="D9:D10"/>
    <mergeCell ref="A8:A14"/>
    <mergeCell ref="A4:A5"/>
    <mergeCell ref="B4:B5"/>
    <mergeCell ref="C4:C5"/>
    <mergeCell ref="D4:G4"/>
    <mergeCell ref="H4:K4"/>
  </mergeCells>
  <pageMargins left="0.31496062992125984" right="0.31496062992125984" top="0.35433070866141736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Прил к паспорту МП</vt:lpstr>
      <vt:lpstr>Прил4 к МП</vt:lpstr>
      <vt:lpstr>Прил5 к МП</vt:lpstr>
      <vt:lpstr>Прил1 к ПП1</vt:lpstr>
      <vt:lpstr>Прил2 к ПП1 </vt:lpstr>
      <vt:lpstr>Прил1 к ПП2  </vt:lpstr>
      <vt:lpstr>Прил2 к ПП2  </vt:lpstr>
      <vt:lpstr>Прил1 к ПП3</vt:lpstr>
      <vt:lpstr>Прил2 к ПП3</vt:lpstr>
      <vt:lpstr>'Прил к паспорту МП'!Заголовки_для_печати</vt:lpstr>
      <vt:lpstr>'Прил4 к МП'!Заголовки_для_печати</vt:lpstr>
      <vt:lpstr>'Прил5 к МП'!Заголовки_для_печати</vt:lpstr>
      <vt:lpstr>'Прил к паспорту МП'!Область_печати</vt:lpstr>
      <vt:lpstr>'Прил1 к ПП2  '!Область_печати</vt:lpstr>
      <vt:lpstr>'Прил2 к ПП3'!Область_печати</vt:lpstr>
      <vt:lpstr>'Прил4 к МП'!Область_печати</vt:lpstr>
      <vt:lpstr>'Прил5 к МП'!Область_печати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2025-07-15T02:20:30Z</cp:lastPrinted>
  <dcterms:created xsi:type="dcterms:W3CDTF">2013-01-29T05:47:28Z</dcterms:created>
  <dcterms:modified xsi:type="dcterms:W3CDTF">2025-10-15T08:50:52Z</dcterms:modified>
</cp:coreProperties>
</file>