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4568" windowHeight="9660"/>
  </bookViews>
  <sheets>
    <sheet name="средства бюджет" sheetId="12" r:id="rId1"/>
  </sheets>
  <definedNames>
    <definedName name="_xlnm.Print_Area" localSheetId="0">'средства бюджет'!$A$1:$F$300</definedName>
  </definedNames>
  <calcPr calcId="125725" refMode="R1C1"/>
</workbook>
</file>

<file path=xl/calcChain.xml><?xml version="1.0" encoding="utf-8"?>
<calcChain xmlns="http://schemas.openxmlformats.org/spreadsheetml/2006/main">
  <c r="E39" i="12"/>
  <c r="D39"/>
  <c r="E12"/>
  <c r="D12"/>
  <c r="E11"/>
  <c r="E10"/>
  <c r="E9"/>
  <c r="D11"/>
  <c r="D10"/>
  <c r="D9"/>
  <c r="F15"/>
  <c r="F198"/>
  <c r="E177" l="1"/>
  <c r="E178"/>
  <c r="E179"/>
  <c r="E180"/>
  <c r="D180"/>
  <c r="D179"/>
  <c r="D178"/>
  <c r="D177"/>
  <c r="E56" l="1"/>
  <c r="E57"/>
  <c r="E58"/>
  <c r="E59"/>
  <c r="D59"/>
  <c r="D58"/>
  <c r="D57"/>
  <c r="D56"/>
  <c r="E273" l="1"/>
  <c r="E274"/>
  <c r="E275"/>
  <c r="E276"/>
  <c r="D276"/>
  <c r="D275"/>
  <c r="D274"/>
  <c r="D273"/>
  <c r="F285"/>
  <c r="E283"/>
  <c r="D283"/>
  <c r="F283" l="1"/>
  <c r="D271"/>
  <c r="E289"/>
  <c r="D289"/>
  <c r="F289" l="1"/>
  <c r="D265"/>
  <c r="E135"/>
  <c r="E136"/>
  <c r="E137"/>
  <c r="E138"/>
  <c r="D138"/>
  <c r="D137"/>
  <c r="D136"/>
  <c r="D135"/>
  <c r="F111" l="1"/>
  <c r="F82"/>
  <c r="F231"/>
  <c r="F233"/>
  <c r="F173"/>
  <c r="F128"/>
  <c r="E133" l="1"/>
  <c r="E237"/>
  <c r="E238"/>
  <c r="E239"/>
  <c r="E240"/>
  <c r="D238"/>
  <c r="D239"/>
  <c r="D240"/>
  <c r="D237"/>
  <c r="E247"/>
  <c r="D247"/>
  <c r="E207"/>
  <c r="E208"/>
  <c r="E209"/>
  <c r="E210"/>
  <c r="D210"/>
  <c r="D209"/>
  <c r="D208"/>
  <c r="D207"/>
  <c r="E217"/>
  <c r="D217"/>
  <c r="E225" l="1"/>
  <c r="E226"/>
  <c r="E227"/>
  <c r="E228"/>
  <c r="D228"/>
  <c r="D227"/>
  <c r="D226"/>
  <c r="D225"/>
  <c r="F227" l="1"/>
  <c r="F225"/>
  <c r="E106"/>
  <c r="E126"/>
  <c r="E84"/>
  <c r="E78"/>
  <c r="E74"/>
  <c r="E75"/>
  <c r="E76"/>
  <c r="E77"/>
  <c r="E13"/>
  <c r="E72" l="1"/>
  <c r="E31"/>
  <c r="D31"/>
  <c r="D7" l="1"/>
  <c r="E49"/>
  <c r="D49"/>
  <c r="E43"/>
  <c r="D43"/>
  <c r="E60"/>
  <c r="E54"/>
  <c r="D60"/>
  <c r="F62"/>
  <c r="F64"/>
  <c r="F65"/>
  <c r="D77"/>
  <c r="D76"/>
  <c r="D75"/>
  <c r="D74"/>
  <c r="D84"/>
  <c r="D78"/>
  <c r="D106"/>
  <c r="D126"/>
  <c r="D72" l="1"/>
  <c r="F60"/>
  <c r="D54"/>
  <c r="E66"/>
  <c r="D66"/>
  <c r="F12" l="1"/>
  <c r="F16"/>
  <c r="F17"/>
  <c r="F18"/>
  <c r="F23"/>
  <c r="F28"/>
  <c r="F29"/>
  <c r="F30"/>
  <c r="F34"/>
  <c r="F35"/>
  <c r="F43"/>
  <c r="F45"/>
  <c r="F49"/>
  <c r="F51"/>
  <c r="F54"/>
  <c r="F56"/>
  <c r="F58"/>
  <c r="F59"/>
  <c r="F66"/>
  <c r="F68"/>
  <c r="F72"/>
  <c r="F74"/>
  <c r="F76"/>
  <c r="F77"/>
  <c r="F78"/>
  <c r="F80"/>
  <c r="F83"/>
  <c r="F84"/>
  <c r="F86"/>
  <c r="F88"/>
  <c r="F89"/>
  <c r="F92"/>
  <c r="F94"/>
  <c r="F95"/>
  <c r="F98"/>
  <c r="F110"/>
  <c r="F112"/>
  <c r="F113"/>
  <c r="F116"/>
  <c r="F118"/>
  <c r="F119"/>
  <c r="F122"/>
  <c r="F124"/>
  <c r="F125"/>
  <c r="F141"/>
  <c r="F147"/>
  <c r="F153"/>
  <c r="F155"/>
  <c r="F165"/>
  <c r="F167"/>
  <c r="F171"/>
  <c r="F191"/>
  <c r="F197"/>
  <c r="F201"/>
  <c r="F203"/>
  <c r="F213"/>
  <c r="F215"/>
  <c r="F261"/>
  <c r="D105"/>
  <c r="D104"/>
  <c r="D107"/>
  <c r="D300" s="1"/>
  <c r="E259"/>
  <c r="D259"/>
  <c r="E235"/>
  <c r="F237"/>
  <c r="D235"/>
  <c r="E229"/>
  <c r="D229"/>
  <c r="E223"/>
  <c r="E211"/>
  <c r="D211"/>
  <c r="D160"/>
  <c r="E160"/>
  <c r="E199"/>
  <c r="D199"/>
  <c r="D187"/>
  <c r="E187"/>
  <c r="E193"/>
  <c r="D193"/>
  <c r="E181"/>
  <c r="D181"/>
  <c r="E37"/>
  <c r="F39"/>
  <c r="D37"/>
  <c r="E161"/>
  <c r="D161"/>
  <c r="D299" s="1"/>
  <c r="E159"/>
  <c r="D159"/>
  <c r="E163"/>
  <c r="D163"/>
  <c r="E107"/>
  <c r="E300" s="1"/>
  <c r="E105"/>
  <c r="E120"/>
  <c r="D120"/>
  <c r="E114"/>
  <c r="D114"/>
  <c r="E108"/>
  <c r="D108"/>
  <c r="E151"/>
  <c r="D151"/>
  <c r="E145"/>
  <c r="D145"/>
  <c r="D139"/>
  <c r="E139"/>
  <c r="E96"/>
  <c r="D96"/>
  <c r="E90"/>
  <c r="D90"/>
  <c r="D13"/>
  <c r="D19"/>
  <c r="E19"/>
  <c r="D25"/>
  <c r="E25"/>
  <c r="F31"/>
  <c r="F126"/>
  <c r="E104"/>
  <c r="D205"/>
  <c r="D169"/>
  <c r="E169"/>
  <c r="D298" l="1"/>
  <c r="F9"/>
  <c r="E298"/>
  <c r="E299"/>
  <c r="E297"/>
  <c r="D297"/>
  <c r="F229"/>
  <c r="E157"/>
  <c r="F187"/>
  <c r="F151"/>
  <c r="F211"/>
  <c r="F207"/>
  <c r="F199"/>
  <c r="F169"/>
  <c r="F163"/>
  <c r="F159"/>
  <c r="D133"/>
  <c r="F120"/>
  <c r="D102"/>
  <c r="F25"/>
  <c r="F19"/>
  <c r="F10"/>
  <c r="F104"/>
  <c r="F193"/>
  <c r="F114"/>
  <c r="F108"/>
  <c r="F96"/>
  <c r="F90"/>
  <c r="F259"/>
  <c r="F235"/>
  <c r="F209"/>
  <c r="E205"/>
  <c r="F205" s="1"/>
  <c r="F139"/>
  <c r="F145"/>
  <c r="D157"/>
  <c r="F37"/>
  <c r="F106"/>
  <c r="F13"/>
  <c r="D223"/>
  <c r="F223" s="1"/>
  <c r="F179"/>
  <c r="F177"/>
  <c r="D175"/>
  <c r="E175"/>
  <c r="F161"/>
  <c r="F135"/>
  <c r="F137"/>
  <c r="F107"/>
  <c r="E102"/>
  <c r="E7"/>
  <c r="F11"/>
  <c r="F175" l="1"/>
  <c r="F273"/>
  <c r="E271"/>
  <c r="F271" s="1"/>
  <c r="F157"/>
  <c r="F102"/>
  <c r="F133"/>
  <c r="F297"/>
  <c r="F300"/>
  <c r="D295"/>
  <c r="F299"/>
  <c r="F298"/>
  <c r="F7"/>
  <c r="E295"/>
  <c r="F267" l="1"/>
  <c r="E265"/>
  <c r="F265" s="1"/>
  <c r="F295"/>
</calcChain>
</file>

<file path=xl/sharedStrings.xml><?xml version="1.0" encoding="utf-8"?>
<sst xmlns="http://schemas.openxmlformats.org/spreadsheetml/2006/main" count="403" uniqueCount="84">
  <si>
    <t>Приложение №2</t>
  </si>
  <si>
    <t xml:space="preserve">Использование бюджетных ассигнований городского бюджета и иных средств на реализацию муниципальных  программм </t>
  </si>
  <si>
    <t>Статус</t>
  </si>
  <si>
    <t>Наименование мунципальной программы, подпрограммы муниципальной  программы</t>
  </si>
  <si>
    <t>Источники финансирования</t>
  </si>
  <si>
    <t>Процент исполнения, %</t>
  </si>
  <si>
    <t>значение на конец года</t>
  </si>
  <si>
    <t>план</t>
  </si>
  <si>
    <t>факт</t>
  </si>
  <si>
    <t>Муниципальная программа</t>
  </si>
  <si>
    <t xml:space="preserve">Всего                    </t>
  </si>
  <si>
    <t xml:space="preserve">в том числе:             </t>
  </si>
  <si>
    <t xml:space="preserve"> </t>
  </si>
  <si>
    <t>федеральный бюджет</t>
  </si>
  <si>
    <t xml:space="preserve">краевой бюджет           </t>
  </si>
  <si>
    <t>городской бюджет</t>
  </si>
  <si>
    <t xml:space="preserve">внебюджетные  источники                 </t>
  </si>
  <si>
    <t>Подпрограмма 1</t>
  </si>
  <si>
    <t xml:space="preserve"> "Развитие дошкольного, общего и дополнительного образования".</t>
  </si>
  <si>
    <t>Подпрограмма 2</t>
  </si>
  <si>
    <t>Подпрограмма 3</t>
  </si>
  <si>
    <t xml:space="preserve">федеральный бюджет    </t>
  </si>
  <si>
    <t>Подпрограмма 4</t>
  </si>
  <si>
    <t xml:space="preserve">федеральный бюджет </t>
  </si>
  <si>
    <t xml:space="preserve">Всего         </t>
  </si>
  <si>
    <t xml:space="preserve">в том числе:  </t>
  </si>
  <si>
    <t>краевой бюджет</t>
  </si>
  <si>
    <t xml:space="preserve">городской бюджет      </t>
  </si>
  <si>
    <t xml:space="preserve">внебюджетные  источники  </t>
  </si>
  <si>
    <t xml:space="preserve">федеральный бюджет  </t>
  </si>
  <si>
    <t>федеральный   бюджет</t>
  </si>
  <si>
    <t xml:space="preserve">Подпрограмма  1  </t>
  </si>
  <si>
    <t>"Сохранение культурного наследия"</t>
  </si>
  <si>
    <t>"Поддержка искусства и народного творчества"</t>
  </si>
  <si>
    <t>"Обеспечений условий реализации программы и прочие мероприятия"</t>
  </si>
  <si>
    <t>"Развитие архивного дела в городе Шарыпово"</t>
  </si>
  <si>
    <t xml:space="preserve">Муниципальная программа  </t>
  </si>
  <si>
    <t>"Развитие инвестиционной деятельности малого и среднего предпринимательства на территории муниципального образования гроода Шарыпово"</t>
  </si>
  <si>
    <t>Всего по муниципальным программам</t>
  </si>
  <si>
    <t xml:space="preserve">"Развитие образования" 
муниципального образования "город Шарыпово"
Красноярского края 
</t>
  </si>
  <si>
    <t xml:space="preserve">"Развитие культуры" </t>
  </si>
  <si>
    <t>"Обеспечение безопасности населения, профилактика угроз терроризма и экстремизма на территории муниципального образования "город Шарыпово Красноярского края"</t>
  </si>
  <si>
    <t>тыс.рублей</t>
  </si>
  <si>
    <t xml:space="preserve">бюджет города </t>
  </si>
  <si>
    <t xml:space="preserve">бюджет города  </t>
  </si>
  <si>
    <t>"Выявление и сопровождение одаренных детей"</t>
  </si>
  <si>
    <t>"Развитие в городе Шарыпово системы отдыха, оздоровления и занятости детей"</t>
  </si>
  <si>
    <t xml:space="preserve">"Обеспечение реализации муниципальной программы и прочие мероприятия в области образования" 
</t>
  </si>
  <si>
    <t>"Управление муниципальным имуществом муниципального образования город Шарыпово Красноярского края"                     </t>
  </si>
  <si>
    <t>"Развитие земельных и имущественных отношений"</t>
  </si>
  <si>
    <t>"Обеспечение реализации программы и прочие мероприятия"</t>
  </si>
  <si>
    <t xml:space="preserve">"Молодежь города Шарыпово в XXI  веке" </t>
  </si>
  <si>
    <t>"Вовлечение молодежи города Шарыпово в социальную практику"</t>
  </si>
  <si>
    <t>"Патриотическое воспитание молодежи города Шарыпово"</t>
  </si>
  <si>
    <t xml:space="preserve">"Развитие физической культуры и спорта в городе Шарыпово"   </t>
  </si>
  <si>
    <t>"Формирование здорового образа  жизни через развитие массовой физической культуры и спорта"</t>
  </si>
  <si>
    <t>"Развитие детско-юношеского спорта и системы подготовки спортивного резерва"</t>
  </si>
  <si>
    <t xml:space="preserve">"Развитие массовых видов спорта среди детей и подростков в системе подготовки спортивного резерва" </t>
  </si>
  <si>
    <t>"Управление развитием отрасли физической культуры и спорта"</t>
  </si>
  <si>
    <t xml:space="preserve">"Реформирование и модернизация жилищно-коммунального хозяйства и повышение энергетической эффективности муниципального образования"город Шарыпово Красноярского края" </t>
  </si>
  <si>
    <t xml:space="preserve">"Энергосбережение и повышение энергетической эффективности в муниципальном образовании"город Шарыпово Красноярского края"" </t>
  </si>
  <si>
    <t xml:space="preserve">"Организация проведения работ (услуг) по благоустройству города" </t>
  </si>
  <si>
    <t xml:space="preserve">"Обеспечение реализации программы и прочие мероприятия" </t>
  </si>
  <si>
    <t>"Развитие транспортной системы муниципального образования"город Шарыпово Красноярского края"</t>
  </si>
  <si>
    <t>"Обеспечение сохранности, модернизация и развитие сети автомобильных дорог"</t>
  </si>
  <si>
    <t>"Повышение безопасности дорожного движения"</t>
  </si>
  <si>
    <t xml:space="preserve">"Социальная поддержка населения города Шарыпово" </t>
  </si>
  <si>
    <t>"Совевременное и качественное исполнение переданных полномочий Красноярского края по социальной подлдержке отдельных категорий граждан"</t>
  </si>
  <si>
    <t>"Социальная поддержка семей, имеющих детей"</t>
  </si>
  <si>
    <t>"Повышение качества и доступности социальных услуг населению"</t>
  </si>
  <si>
    <t>"Обеспечение реализации муниципальной программы и прочие мероприятия"</t>
  </si>
  <si>
    <t>"Защита  от чрезвычайных ситуаций природного  и техногенного характера и обеспечение безопасности населения  образования город Шарыпово Красноярского края"</t>
  </si>
  <si>
    <t xml:space="preserve">"Предупреждение, спасение, помощь населению муниципального образования"город  Шарыпово Красноярского края" в чрезвычайных ситуациях" </t>
  </si>
  <si>
    <t>"Развитие субъектов малого и среднего предпринимательства в городе Шарыпово"</t>
  </si>
  <si>
    <t>"Управление муниципальными финансами муниципального образования город Шарыпово"</t>
  </si>
  <si>
    <t>"Управление муниципальным долгом города Шарыпово"</t>
  </si>
  <si>
    <t>"Создание условий для эффективного и ответственного управления муниципальными финансами, повышения устойчивости бюджета  города Шарыпово"</t>
  </si>
  <si>
    <t>"Организация и осуществление муниципального финансового контроля в муниципальном образовании город Шарыпово"</t>
  </si>
  <si>
    <t>"Формирование современной городской среды"</t>
  </si>
  <si>
    <t>"Обеспечение доступным и комфортным жильем жителей муниципального образования города Шарыпово Красноярского края"</t>
  </si>
  <si>
    <t>"Переселение граждан из аварийного жилищного фонда муниципального образования город Шарыпово Красноярского края"</t>
  </si>
  <si>
    <t>"Обеспечение жильем молодых семей в городе Шарыпово"</t>
  </si>
  <si>
    <t>"Обеспечение жилыми помещениями детей-сирот и детей, оставшихся без попечения родителей, лиц из числа детей-сирот, оставшихся без попечения роддителей"</t>
  </si>
  <si>
    <t>2018г.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</si>
</sst>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/>
    <xf numFmtId="164" fontId="2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0" xfId="0" applyFont="1" applyFill="1"/>
    <xf numFmtId="165" fontId="0" fillId="2" borderId="0" xfId="0" applyNumberFormat="1" applyFill="1"/>
    <xf numFmtId="0" fontId="0" fillId="2" borderId="0" xfId="0" applyFill="1"/>
    <xf numFmtId="0" fontId="2" fillId="0" borderId="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 wrapText="1"/>
    </xf>
    <xf numFmtId="165" fontId="2" fillId="0" borderId="13" xfId="0" applyNumberFormat="1" applyFont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2"/>
  <sheetViews>
    <sheetView tabSelected="1" topLeftCell="A178" zoomScaleNormal="100" zoomScaleSheetLayoutView="50" workbookViewId="0">
      <selection activeCell="B19" sqref="B19:B24"/>
    </sheetView>
  </sheetViews>
  <sheetFormatPr defaultRowHeight="13.2"/>
  <cols>
    <col min="1" max="1" width="18.33203125" customWidth="1"/>
    <col min="2" max="2" width="33.5546875" customWidth="1"/>
    <col min="3" max="3" width="27.33203125" customWidth="1"/>
    <col min="4" max="4" width="10.5546875" customWidth="1"/>
    <col min="5" max="5" width="10.6640625" style="67" customWidth="1"/>
    <col min="6" max="6" width="11.6640625" customWidth="1"/>
  </cols>
  <sheetData>
    <row r="1" spans="1:6">
      <c r="A1" s="2"/>
      <c r="B1" s="2"/>
      <c r="C1" s="2"/>
      <c r="D1" s="2"/>
      <c r="E1" s="96" t="s">
        <v>0</v>
      </c>
      <c r="F1" s="96"/>
    </row>
    <row r="2" spans="1:6" ht="28.5" customHeight="1">
      <c r="A2" s="97" t="s">
        <v>1</v>
      </c>
      <c r="B2" s="97"/>
      <c r="C2" s="97"/>
      <c r="D2" s="97"/>
      <c r="E2" s="97"/>
      <c r="F2" s="97"/>
    </row>
    <row r="3" spans="1:6">
      <c r="A3" s="2"/>
      <c r="B3" s="2"/>
      <c r="C3" s="2"/>
      <c r="D3" s="2"/>
      <c r="E3" s="104" t="s">
        <v>42</v>
      </c>
      <c r="F3" s="104"/>
    </row>
    <row r="4" spans="1:6" ht="17.25" customHeight="1">
      <c r="A4" s="103" t="s">
        <v>2</v>
      </c>
      <c r="B4" s="103" t="s">
        <v>3</v>
      </c>
      <c r="C4" s="103" t="s">
        <v>4</v>
      </c>
      <c r="D4" s="117" t="s">
        <v>83</v>
      </c>
      <c r="E4" s="88"/>
      <c r="F4" s="98" t="s">
        <v>5</v>
      </c>
    </row>
    <row r="5" spans="1:6" ht="12.75" customHeight="1">
      <c r="A5" s="103"/>
      <c r="B5" s="103"/>
      <c r="C5" s="103"/>
      <c r="D5" s="101" t="s">
        <v>6</v>
      </c>
      <c r="E5" s="102"/>
      <c r="F5" s="99"/>
    </row>
    <row r="6" spans="1:6">
      <c r="A6" s="103"/>
      <c r="B6" s="103"/>
      <c r="C6" s="103"/>
      <c r="D6" s="4" t="s">
        <v>7</v>
      </c>
      <c r="E6" s="54" t="s">
        <v>8</v>
      </c>
      <c r="F6" s="100"/>
    </row>
    <row r="7" spans="1:6" ht="13.5" customHeight="1">
      <c r="A7" s="91" t="s">
        <v>9</v>
      </c>
      <c r="B7" s="91" t="s">
        <v>39</v>
      </c>
      <c r="C7" s="23" t="s">
        <v>10</v>
      </c>
      <c r="D7" s="30">
        <f>D9+D10+D11+D12</f>
        <v>774564.1399999999</v>
      </c>
      <c r="E7" s="47">
        <f>E9+E10+E11+E12</f>
        <v>759551.15999999992</v>
      </c>
      <c r="F7" s="20">
        <f>+E7/D7*100</f>
        <v>98.061751219208276</v>
      </c>
    </row>
    <row r="8" spans="1:6">
      <c r="A8" s="91"/>
      <c r="B8" s="91"/>
      <c r="C8" s="23" t="s">
        <v>11</v>
      </c>
      <c r="D8" s="5"/>
      <c r="E8" s="48"/>
      <c r="F8" s="20" t="s">
        <v>12</v>
      </c>
    </row>
    <row r="9" spans="1:6">
      <c r="A9" s="91"/>
      <c r="B9" s="91"/>
      <c r="C9" s="23" t="s">
        <v>13</v>
      </c>
      <c r="D9" s="29">
        <f>+D15+D21+D27+D33</f>
        <v>750</v>
      </c>
      <c r="E9" s="29">
        <f>+E15+E21+E27+E33</f>
        <v>750</v>
      </c>
      <c r="F9" s="20">
        <f t="shared" ref="F9:F65" si="0">+E9/D9*100</f>
        <v>100</v>
      </c>
    </row>
    <row r="10" spans="1:6">
      <c r="A10" s="91"/>
      <c r="B10" s="91"/>
      <c r="C10" s="23" t="s">
        <v>14</v>
      </c>
      <c r="D10" s="29">
        <f>+D16+D22+D28+D34</f>
        <v>509491.13999999996</v>
      </c>
      <c r="E10" s="29">
        <f>+E16+E22+E28+E34</f>
        <v>507720.2</v>
      </c>
      <c r="F10" s="20">
        <f t="shared" si="0"/>
        <v>99.652410049760647</v>
      </c>
    </row>
    <row r="11" spans="1:6">
      <c r="A11" s="91"/>
      <c r="B11" s="91"/>
      <c r="C11" s="23" t="s">
        <v>15</v>
      </c>
      <c r="D11" s="29">
        <f>+D17+D23+D35+D29</f>
        <v>206074.3</v>
      </c>
      <c r="E11" s="29">
        <f>+E17+E23+E35+E29</f>
        <v>203452.9</v>
      </c>
      <c r="F11" s="20">
        <f t="shared" si="0"/>
        <v>98.727934536232809</v>
      </c>
    </row>
    <row r="12" spans="1:6">
      <c r="A12" s="91"/>
      <c r="B12" s="91"/>
      <c r="C12" s="23" t="s">
        <v>16</v>
      </c>
      <c r="D12" s="33">
        <f>+D18+D24+D30+D36</f>
        <v>58248.7</v>
      </c>
      <c r="E12" s="33">
        <f>+E18+E24+E30+E36</f>
        <v>47628.06</v>
      </c>
      <c r="F12" s="20">
        <f t="shared" si="0"/>
        <v>81.76673470824241</v>
      </c>
    </row>
    <row r="13" spans="1:6" ht="13.5" customHeight="1">
      <c r="A13" s="92" t="s">
        <v>17</v>
      </c>
      <c r="B13" s="92" t="s">
        <v>18</v>
      </c>
      <c r="C13" s="22" t="s">
        <v>10</v>
      </c>
      <c r="D13" s="6">
        <f>D15+D16+D17+D18</f>
        <v>693725.59999999986</v>
      </c>
      <c r="E13" s="50">
        <f>E15+E16+E17+E18</f>
        <v>681237.52999999991</v>
      </c>
      <c r="F13" s="20">
        <f t="shared" si="0"/>
        <v>98.199854524613201</v>
      </c>
    </row>
    <row r="14" spans="1:6">
      <c r="A14" s="93"/>
      <c r="B14" s="93"/>
      <c r="C14" s="22" t="s">
        <v>11</v>
      </c>
      <c r="D14" s="6"/>
      <c r="E14" s="50"/>
      <c r="F14" s="20"/>
    </row>
    <row r="15" spans="1:6">
      <c r="A15" s="93"/>
      <c r="B15" s="93"/>
      <c r="C15" s="22" t="s">
        <v>13</v>
      </c>
      <c r="D15" s="6">
        <v>750</v>
      </c>
      <c r="E15" s="50">
        <v>750</v>
      </c>
      <c r="F15" s="20">
        <f t="shared" si="0"/>
        <v>100</v>
      </c>
    </row>
    <row r="16" spans="1:6">
      <c r="A16" s="93"/>
      <c r="B16" s="93"/>
      <c r="C16" s="22" t="s">
        <v>14</v>
      </c>
      <c r="D16" s="6">
        <v>475990.1</v>
      </c>
      <c r="E16" s="50">
        <v>474596.4</v>
      </c>
      <c r="F16" s="20">
        <f t="shared" si="0"/>
        <v>99.707199792600747</v>
      </c>
    </row>
    <row r="17" spans="1:6">
      <c r="A17" s="93"/>
      <c r="B17" s="93"/>
      <c r="C17" s="22" t="s">
        <v>15</v>
      </c>
      <c r="D17" s="6">
        <v>168583.8</v>
      </c>
      <c r="E17" s="50">
        <v>166284.79999999999</v>
      </c>
      <c r="F17" s="20">
        <f t="shared" si="0"/>
        <v>98.636286523378885</v>
      </c>
    </row>
    <row r="18" spans="1:6">
      <c r="A18" s="93"/>
      <c r="B18" s="93"/>
      <c r="C18" s="22" t="s">
        <v>16</v>
      </c>
      <c r="D18" s="6">
        <v>48401.7</v>
      </c>
      <c r="E18" s="50">
        <v>39606.33</v>
      </c>
      <c r="F18" s="20">
        <f t="shared" si="0"/>
        <v>81.828386193046939</v>
      </c>
    </row>
    <row r="19" spans="1:6" ht="15.75" customHeight="1">
      <c r="A19" s="92" t="s">
        <v>19</v>
      </c>
      <c r="B19" s="92" t="s">
        <v>45</v>
      </c>
      <c r="C19" s="22" t="s">
        <v>10</v>
      </c>
      <c r="D19" s="6">
        <f>D23</f>
        <v>50</v>
      </c>
      <c r="E19" s="50">
        <f>E23</f>
        <v>50</v>
      </c>
      <c r="F19" s="20">
        <f t="shared" si="0"/>
        <v>100</v>
      </c>
    </row>
    <row r="20" spans="1:6">
      <c r="A20" s="93"/>
      <c r="B20" s="93"/>
      <c r="C20" s="22" t="s">
        <v>11</v>
      </c>
      <c r="D20" s="6"/>
      <c r="E20" s="50"/>
      <c r="F20" s="20"/>
    </row>
    <row r="21" spans="1:6">
      <c r="A21" s="93"/>
      <c r="B21" s="93"/>
      <c r="C21" s="22" t="s">
        <v>13</v>
      </c>
      <c r="D21" s="6"/>
      <c r="E21" s="50"/>
      <c r="F21" s="20"/>
    </row>
    <row r="22" spans="1:6">
      <c r="A22" s="93"/>
      <c r="B22" s="93"/>
      <c r="C22" s="22" t="s">
        <v>14</v>
      </c>
      <c r="D22" s="6"/>
      <c r="E22" s="50"/>
      <c r="F22" s="20"/>
    </row>
    <row r="23" spans="1:6">
      <c r="A23" s="93"/>
      <c r="B23" s="93"/>
      <c r="C23" s="22" t="s">
        <v>15</v>
      </c>
      <c r="D23" s="6">
        <v>50</v>
      </c>
      <c r="E23" s="50">
        <v>50</v>
      </c>
      <c r="F23" s="20">
        <f t="shared" si="0"/>
        <v>100</v>
      </c>
    </row>
    <row r="24" spans="1:6">
      <c r="A24" s="93"/>
      <c r="B24" s="93"/>
      <c r="C24" s="22" t="s">
        <v>16</v>
      </c>
      <c r="D24" s="6"/>
      <c r="E24" s="50"/>
      <c r="F24" s="20"/>
    </row>
    <row r="25" spans="1:6" ht="13.5" customHeight="1">
      <c r="A25" s="92" t="s">
        <v>20</v>
      </c>
      <c r="B25" s="81" t="s">
        <v>46</v>
      </c>
      <c r="C25" s="22" t="s">
        <v>10</v>
      </c>
      <c r="D25" s="6">
        <f>D27+D28+D29+D30</f>
        <v>41471.399999999994</v>
      </c>
      <c r="E25" s="50">
        <f>E27+E28+E29+E30</f>
        <v>39332.06</v>
      </c>
      <c r="F25" s="20">
        <f t="shared" si="0"/>
        <v>94.841408778097673</v>
      </c>
    </row>
    <row r="26" spans="1:6">
      <c r="A26" s="93"/>
      <c r="B26" s="81"/>
      <c r="C26" s="22" t="s">
        <v>11</v>
      </c>
      <c r="D26" s="6"/>
      <c r="E26" s="50"/>
      <c r="F26" s="20"/>
    </row>
    <row r="27" spans="1:6">
      <c r="A27" s="93"/>
      <c r="B27" s="81"/>
      <c r="C27" s="22" t="s">
        <v>21</v>
      </c>
      <c r="D27" s="6"/>
      <c r="E27" s="50"/>
      <c r="F27" s="20">
        <v>0</v>
      </c>
    </row>
    <row r="28" spans="1:6">
      <c r="A28" s="93"/>
      <c r="B28" s="81"/>
      <c r="C28" s="22" t="s">
        <v>14</v>
      </c>
      <c r="D28" s="6">
        <v>28599.3</v>
      </c>
      <c r="E28" s="50">
        <v>28223.599999999999</v>
      </c>
      <c r="F28" s="20">
        <f t="shared" si="0"/>
        <v>98.686331483637716</v>
      </c>
    </row>
    <row r="29" spans="1:6">
      <c r="A29" s="93"/>
      <c r="B29" s="81"/>
      <c r="C29" s="22" t="s">
        <v>15</v>
      </c>
      <c r="D29" s="6">
        <v>3202.1</v>
      </c>
      <c r="E29" s="50">
        <v>3193.4</v>
      </c>
      <c r="F29" s="20">
        <f t="shared" si="0"/>
        <v>99.728303300958757</v>
      </c>
    </row>
    <row r="30" spans="1:6">
      <c r="A30" s="93"/>
      <c r="B30" s="81"/>
      <c r="C30" s="22" t="s">
        <v>16</v>
      </c>
      <c r="D30" s="6">
        <v>9670</v>
      </c>
      <c r="E30" s="50">
        <v>7915.06</v>
      </c>
      <c r="F30" s="20">
        <f t="shared" si="0"/>
        <v>81.851706308169597</v>
      </c>
    </row>
    <row r="31" spans="1:6" ht="12.75" customHeight="1">
      <c r="A31" s="105" t="s">
        <v>22</v>
      </c>
      <c r="B31" s="81" t="s">
        <v>47</v>
      </c>
      <c r="C31" s="22" t="s">
        <v>10</v>
      </c>
      <c r="D31" s="6">
        <f>SUM(D33:D36)</f>
        <v>39317.14</v>
      </c>
      <c r="E31" s="50">
        <f>SUM(E33:E36)</f>
        <v>38931.569999999992</v>
      </c>
      <c r="F31" s="20">
        <f t="shared" si="0"/>
        <v>99.019333552745678</v>
      </c>
    </row>
    <row r="32" spans="1:6">
      <c r="A32" s="106"/>
      <c r="B32" s="81"/>
      <c r="C32" s="22" t="s">
        <v>11</v>
      </c>
      <c r="D32" s="2"/>
      <c r="E32" s="42"/>
      <c r="F32" s="20"/>
    </row>
    <row r="33" spans="1:6">
      <c r="A33" s="106"/>
      <c r="B33" s="81"/>
      <c r="C33" s="22" t="s">
        <v>23</v>
      </c>
      <c r="D33" s="7"/>
      <c r="E33" s="42"/>
      <c r="F33" s="20">
        <v>0</v>
      </c>
    </row>
    <row r="34" spans="1:6">
      <c r="A34" s="106"/>
      <c r="B34" s="81"/>
      <c r="C34" s="22" t="s">
        <v>14</v>
      </c>
      <c r="D34" s="8">
        <v>4901.74</v>
      </c>
      <c r="E34" s="51">
        <v>4900.2</v>
      </c>
      <c r="F34" s="20">
        <f t="shared" si="0"/>
        <v>99.968582584959634</v>
      </c>
    </row>
    <row r="35" spans="1:6">
      <c r="A35" s="106"/>
      <c r="B35" s="81"/>
      <c r="C35" s="22" t="s">
        <v>15</v>
      </c>
      <c r="D35" s="6">
        <v>34238.400000000001</v>
      </c>
      <c r="E35" s="50">
        <v>33924.699999999997</v>
      </c>
      <c r="F35" s="20">
        <f t="shared" si="0"/>
        <v>99.083777279312102</v>
      </c>
    </row>
    <row r="36" spans="1:6" s="1" customFormat="1" ht="13.5" customHeight="1">
      <c r="A36" s="106"/>
      <c r="B36" s="81"/>
      <c r="C36" s="22" t="s">
        <v>16</v>
      </c>
      <c r="D36" s="25">
        <v>177</v>
      </c>
      <c r="E36" s="42">
        <v>106.67</v>
      </c>
      <c r="F36" s="20">
        <v>0</v>
      </c>
    </row>
    <row r="37" spans="1:6" ht="13.5" customHeight="1">
      <c r="A37" s="89" t="s">
        <v>9</v>
      </c>
      <c r="B37" s="91" t="s">
        <v>48</v>
      </c>
      <c r="C37" s="23" t="s">
        <v>24</v>
      </c>
      <c r="D37" s="9">
        <f>+D39</f>
        <v>7596.5</v>
      </c>
      <c r="E37" s="52">
        <f>+E39</f>
        <v>7453.4</v>
      </c>
      <c r="F37" s="20">
        <f t="shared" si="0"/>
        <v>98.116237741064964</v>
      </c>
    </row>
    <row r="38" spans="1:6">
      <c r="A38" s="89"/>
      <c r="B38" s="91"/>
      <c r="C38" s="23" t="s">
        <v>25</v>
      </c>
      <c r="D38" s="23"/>
      <c r="E38" s="53"/>
      <c r="F38" s="20"/>
    </row>
    <row r="39" spans="1:6">
      <c r="A39" s="89"/>
      <c r="B39" s="91"/>
      <c r="C39" s="23" t="s">
        <v>15</v>
      </c>
      <c r="D39" s="9">
        <f>+D45+D51</f>
        <v>7596.5</v>
      </c>
      <c r="E39" s="52">
        <f>+E45+E51</f>
        <v>7453.4</v>
      </c>
      <c r="F39" s="20">
        <f t="shared" si="0"/>
        <v>98.116237741064964</v>
      </c>
    </row>
    <row r="40" spans="1:6">
      <c r="A40" s="89"/>
      <c r="B40" s="91"/>
      <c r="C40" s="23" t="s">
        <v>13</v>
      </c>
      <c r="D40" s="23">
        <v>0</v>
      </c>
      <c r="E40" s="53">
        <v>0</v>
      </c>
      <c r="F40" s="20">
        <v>0</v>
      </c>
    </row>
    <row r="41" spans="1:6">
      <c r="A41" s="89"/>
      <c r="B41" s="91"/>
      <c r="C41" s="23" t="s">
        <v>26</v>
      </c>
      <c r="D41" s="23">
        <v>0</v>
      </c>
      <c r="E41" s="53">
        <v>0</v>
      </c>
      <c r="F41" s="20">
        <v>0</v>
      </c>
    </row>
    <row r="42" spans="1:6">
      <c r="A42" s="89"/>
      <c r="B42" s="91"/>
      <c r="C42" s="23" t="s">
        <v>16</v>
      </c>
      <c r="D42" s="2">
        <v>0</v>
      </c>
      <c r="E42" s="53">
        <v>0</v>
      </c>
      <c r="F42" s="20">
        <v>0</v>
      </c>
    </row>
    <row r="43" spans="1:6">
      <c r="A43" s="90" t="s">
        <v>17</v>
      </c>
      <c r="B43" s="90" t="s">
        <v>49</v>
      </c>
      <c r="C43" s="22" t="s">
        <v>24</v>
      </c>
      <c r="D43" s="10">
        <f>SUM(D45:D48)</f>
        <v>700</v>
      </c>
      <c r="E43" s="55">
        <f>SUM(E45:E48)</f>
        <v>700</v>
      </c>
      <c r="F43" s="20">
        <f t="shared" si="0"/>
        <v>100</v>
      </c>
    </row>
    <row r="44" spans="1:6">
      <c r="A44" s="90"/>
      <c r="B44" s="90"/>
      <c r="C44" s="22" t="s">
        <v>25</v>
      </c>
      <c r="D44" s="10"/>
      <c r="E44" s="55"/>
      <c r="F44" s="20">
        <v>0</v>
      </c>
    </row>
    <row r="45" spans="1:6">
      <c r="A45" s="90"/>
      <c r="B45" s="90"/>
      <c r="C45" s="22" t="s">
        <v>27</v>
      </c>
      <c r="D45" s="10">
        <v>700</v>
      </c>
      <c r="E45" s="55">
        <v>700</v>
      </c>
      <c r="F45" s="20">
        <f t="shared" si="0"/>
        <v>100</v>
      </c>
    </row>
    <row r="46" spans="1:6">
      <c r="A46" s="90"/>
      <c r="B46" s="90"/>
      <c r="C46" s="22" t="s">
        <v>26</v>
      </c>
      <c r="D46" s="10"/>
      <c r="E46" s="55"/>
      <c r="F46" s="20"/>
    </row>
    <row r="47" spans="1:6">
      <c r="A47" s="90"/>
      <c r="B47" s="90"/>
      <c r="C47" s="22" t="s">
        <v>13</v>
      </c>
      <c r="D47" s="22"/>
      <c r="E47" s="42"/>
      <c r="F47" s="20">
        <v>0</v>
      </c>
    </row>
    <row r="48" spans="1:6">
      <c r="A48" s="90"/>
      <c r="B48" s="90"/>
      <c r="C48" s="22" t="s">
        <v>28</v>
      </c>
      <c r="D48" s="22"/>
      <c r="E48" s="42"/>
      <c r="F48" s="20">
        <v>0</v>
      </c>
    </row>
    <row r="49" spans="1:6">
      <c r="A49" s="90" t="s">
        <v>19</v>
      </c>
      <c r="B49" s="90" t="s">
        <v>50</v>
      </c>
      <c r="C49" s="22" t="s">
        <v>24</v>
      </c>
      <c r="D49" s="22">
        <f>SUM(D51:D53)</f>
        <v>6896.5</v>
      </c>
      <c r="E49" s="42">
        <f>SUM(E51:E53)</f>
        <v>6753.4</v>
      </c>
      <c r="F49" s="20">
        <f t="shared" si="0"/>
        <v>97.925034437758271</v>
      </c>
    </row>
    <row r="50" spans="1:6">
      <c r="A50" s="90"/>
      <c r="B50" s="90"/>
      <c r="C50" s="22" t="s">
        <v>25</v>
      </c>
      <c r="D50" s="22"/>
      <c r="E50" s="42"/>
      <c r="F50" s="20"/>
    </row>
    <row r="51" spans="1:6">
      <c r="A51" s="90"/>
      <c r="B51" s="90"/>
      <c r="C51" s="41" t="s">
        <v>43</v>
      </c>
      <c r="D51" s="22">
        <v>6896.5</v>
      </c>
      <c r="E51" s="42">
        <v>6753.4</v>
      </c>
      <c r="F51" s="20">
        <f t="shared" si="0"/>
        <v>97.925034437758271</v>
      </c>
    </row>
    <row r="52" spans="1:6">
      <c r="A52" s="90"/>
      <c r="B52" s="90"/>
      <c r="C52" s="22" t="s">
        <v>29</v>
      </c>
      <c r="D52" s="22"/>
      <c r="E52" s="42"/>
      <c r="F52" s="20">
        <v>0</v>
      </c>
    </row>
    <row r="53" spans="1:6">
      <c r="A53" s="90"/>
      <c r="B53" s="90"/>
      <c r="C53" s="22" t="s">
        <v>26</v>
      </c>
      <c r="D53" s="22"/>
      <c r="E53" s="42"/>
      <c r="F53" s="20">
        <v>0</v>
      </c>
    </row>
    <row r="54" spans="1:6">
      <c r="A54" s="107" t="s">
        <v>9</v>
      </c>
      <c r="B54" s="89" t="s">
        <v>51</v>
      </c>
      <c r="C54" s="23" t="s">
        <v>24</v>
      </c>
      <c r="D54" s="9">
        <f>+D56+D57+D58+D59</f>
        <v>10775.199999999999</v>
      </c>
      <c r="E54" s="52">
        <f>+E56+E57+E58+E59</f>
        <v>10580.07</v>
      </c>
      <c r="F54" s="20">
        <f t="shared" si="0"/>
        <v>98.189082337218807</v>
      </c>
    </row>
    <row r="55" spans="1:6">
      <c r="A55" s="108"/>
      <c r="B55" s="89"/>
      <c r="C55" s="23" t="s">
        <v>25</v>
      </c>
      <c r="D55" s="9"/>
      <c r="E55" s="52"/>
      <c r="F55" s="20"/>
    </row>
    <row r="56" spans="1:6">
      <c r="A56" s="108"/>
      <c r="B56" s="89"/>
      <c r="C56" s="40" t="s">
        <v>44</v>
      </c>
      <c r="D56" s="9">
        <f t="shared" ref="D56:E59" si="1">+D62+D68</f>
        <v>5931.0999999999995</v>
      </c>
      <c r="E56" s="52">
        <f t="shared" si="1"/>
        <v>5813.3</v>
      </c>
      <c r="F56" s="20">
        <f t="shared" si="0"/>
        <v>98.013859149230342</v>
      </c>
    </row>
    <row r="57" spans="1:6">
      <c r="A57" s="108"/>
      <c r="B57" s="89"/>
      <c r="C57" s="23" t="s">
        <v>30</v>
      </c>
      <c r="D57" s="9">
        <f t="shared" si="1"/>
        <v>0</v>
      </c>
      <c r="E57" s="52">
        <f t="shared" si="1"/>
        <v>0</v>
      </c>
      <c r="F57" s="20">
        <v>0</v>
      </c>
    </row>
    <row r="58" spans="1:6">
      <c r="A58" s="108"/>
      <c r="B58" s="89"/>
      <c r="C58" s="23" t="s">
        <v>26</v>
      </c>
      <c r="D58" s="9">
        <f t="shared" si="1"/>
        <v>2639.1</v>
      </c>
      <c r="E58" s="52">
        <f t="shared" si="1"/>
        <v>2570</v>
      </c>
      <c r="F58" s="20">
        <f t="shared" si="0"/>
        <v>97.381683149558569</v>
      </c>
    </row>
    <row r="59" spans="1:6">
      <c r="A59" s="109"/>
      <c r="B59" s="89"/>
      <c r="C59" s="23" t="s">
        <v>28</v>
      </c>
      <c r="D59" s="9">
        <f t="shared" si="1"/>
        <v>2205</v>
      </c>
      <c r="E59" s="52">
        <f t="shared" si="1"/>
        <v>2196.77</v>
      </c>
      <c r="F59" s="20">
        <f t="shared" si="0"/>
        <v>99.626757369614509</v>
      </c>
    </row>
    <row r="60" spans="1:6">
      <c r="A60" s="90" t="s">
        <v>17</v>
      </c>
      <c r="B60" s="90" t="s">
        <v>52</v>
      </c>
      <c r="C60" s="22" t="s">
        <v>24</v>
      </c>
      <c r="D60" s="22">
        <f>SUM(D62:D65)</f>
        <v>10301.9</v>
      </c>
      <c r="E60" s="42">
        <f>SUM(E62:E65)</f>
        <v>10106.77</v>
      </c>
      <c r="F60" s="20">
        <f t="shared" si="0"/>
        <v>98.105883380735605</v>
      </c>
    </row>
    <row r="61" spans="1:6">
      <c r="A61" s="90"/>
      <c r="B61" s="90"/>
      <c r="C61" s="22" t="s">
        <v>25</v>
      </c>
      <c r="D61" s="22"/>
      <c r="E61" s="42"/>
      <c r="F61" s="20"/>
    </row>
    <row r="62" spans="1:6">
      <c r="A62" s="90"/>
      <c r="B62" s="90"/>
      <c r="C62" s="41" t="s">
        <v>44</v>
      </c>
      <c r="D62" s="10">
        <v>5660.4</v>
      </c>
      <c r="E62" s="55">
        <v>5542.6</v>
      </c>
      <c r="F62" s="20">
        <f t="shared" si="0"/>
        <v>97.918874991166717</v>
      </c>
    </row>
    <row r="63" spans="1:6">
      <c r="A63" s="90"/>
      <c r="B63" s="90"/>
      <c r="C63" s="22" t="s">
        <v>30</v>
      </c>
      <c r="D63" s="22"/>
      <c r="E63" s="42"/>
      <c r="F63" s="20">
        <v>0</v>
      </c>
    </row>
    <row r="64" spans="1:6">
      <c r="A64" s="90"/>
      <c r="B64" s="90"/>
      <c r="C64" s="22" t="s">
        <v>26</v>
      </c>
      <c r="D64" s="22">
        <v>2436.5</v>
      </c>
      <c r="E64" s="42">
        <v>2367.4</v>
      </c>
      <c r="F64" s="20">
        <f t="shared" si="0"/>
        <v>97.163964703468096</v>
      </c>
    </row>
    <row r="65" spans="1:6">
      <c r="A65" s="90"/>
      <c r="B65" s="90"/>
      <c r="C65" s="22" t="s">
        <v>28</v>
      </c>
      <c r="D65" s="68">
        <v>2205</v>
      </c>
      <c r="E65" s="42">
        <v>2196.77</v>
      </c>
      <c r="F65" s="20">
        <f t="shared" si="0"/>
        <v>99.626757369614509</v>
      </c>
    </row>
    <row r="66" spans="1:6" ht="14.25" customHeight="1">
      <c r="A66" s="90" t="s">
        <v>19</v>
      </c>
      <c r="B66" s="90" t="s">
        <v>53</v>
      </c>
      <c r="C66" s="22" t="s">
        <v>24</v>
      </c>
      <c r="D66" s="10">
        <f>SUM(D68:D71)</f>
        <v>473.29999999999995</v>
      </c>
      <c r="E66" s="55">
        <f>SUM(E68:E71)</f>
        <v>473.29999999999995</v>
      </c>
      <c r="F66" s="20">
        <f t="shared" ref="F66:F122" si="2">+E66/D66*100</f>
        <v>100</v>
      </c>
    </row>
    <row r="67" spans="1:6">
      <c r="A67" s="90"/>
      <c r="B67" s="90"/>
      <c r="C67" s="22" t="s">
        <v>25</v>
      </c>
      <c r="D67" s="10"/>
      <c r="E67" s="55"/>
      <c r="F67" s="20"/>
    </row>
    <row r="68" spans="1:6">
      <c r="A68" s="90"/>
      <c r="B68" s="90"/>
      <c r="C68" s="41" t="s">
        <v>44</v>
      </c>
      <c r="D68" s="10">
        <v>270.7</v>
      </c>
      <c r="E68" s="55">
        <v>270.7</v>
      </c>
      <c r="F68" s="20">
        <f t="shared" si="2"/>
        <v>100</v>
      </c>
    </row>
    <row r="69" spans="1:6">
      <c r="A69" s="90"/>
      <c r="B69" s="90"/>
      <c r="C69" s="22" t="s">
        <v>30</v>
      </c>
      <c r="D69" s="22"/>
      <c r="E69" s="42"/>
      <c r="F69" s="20">
        <v>0</v>
      </c>
    </row>
    <row r="70" spans="1:6">
      <c r="A70" s="90"/>
      <c r="B70" s="90"/>
      <c r="C70" s="22" t="s">
        <v>26</v>
      </c>
      <c r="D70" s="22">
        <v>202.6</v>
      </c>
      <c r="E70" s="42">
        <v>202.6</v>
      </c>
      <c r="F70" s="20">
        <v>0</v>
      </c>
    </row>
    <row r="71" spans="1:6">
      <c r="A71" s="90"/>
      <c r="B71" s="90"/>
      <c r="C71" s="22" t="s">
        <v>28</v>
      </c>
      <c r="D71" s="22">
        <v>0</v>
      </c>
      <c r="E71" s="42">
        <v>0</v>
      </c>
      <c r="F71" s="20">
        <v>0</v>
      </c>
    </row>
    <row r="72" spans="1:6">
      <c r="A72" s="94" t="s">
        <v>9</v>
      </c>
      <c r="B72" s="94" t="s">
        <v>54</v>
      </c>
      <c r="C72" s="23" t="s">
        <v>24</v>
      </c>
      <c r="D72" s="9">
        <f>+D74+D75+D76+D77</f>
        <v>77398.899999999994</v>
      </c>
      <c r="E72" s="52">
        <f>+E74+E75+E76+E77</f>
        <v>76215.03</v>
      </c>
      <c r="F72" s="20">
        <f t="shared" si="2"/>
        <v>98.470430458314013</v>
      </c>
    </row>
    <row r="73" spans="1:6">
      <c r="A73" s="94"/>
      <c r="B73" s="94"/>
      <c r="C73" s="23" t="s">
        <v>25</v>
      </c>
      <c r="D73" s="19"/>
      <c r="E73" s="56"/>
      <c r="F73" s="20"/>
    </row>
    <row r="74" spans="1:6">
      <c r="A74" s="94"/>
      <c r="B74" s="94"/>
      <c r="C74" s="40" t="s">
        <v>44</v>
      </c>
      <c r="D74" s="9">
        <f t="shared" ref="D74:E77" si="3">+D80+D86+D92+D98</f>
        <v>52630.799999999996</v>
      </c>
      <c r="E74" s="52">
        <f t="shared" si="3"/>
        <v>52005.8</v>
      </c>
      <c r="F74" s="20">
        <f t="shared" si="2"/>
        <v>98.812482424739898</v>
      </c>
    </row>
    <row r="75" spans="1:6">
      <c r="A75" s="94"/>
      <c r="B75" s="94"/>
      <c r="C75" s="23" t="s">
        <v>30</v>
      </c>
      <c r="D75" s="9">
        <f t="shared" si="3"/>
        <v>0</v>
      </c>
      <c r="E75" s="52">
        <f t="shared" si="3"/>
        <v>0</v>
      </c>
      <c r="F75" s="20">
        <v>0</v>
      </c>
    </row>
    <row r="76" spans="1:6">
      <c r="A76" s="94"/>
      <c r="B76" s="94"/>
      <c r="C76" s="23" t="s">
        <v>26</v>
      </c>
      <c r="D76" s="9">
        <f t="shared" si="3"/>
        <v>20138.099999999995</v>
      </c>
      <c r="E76" s="52">
        <f t="shared" si="3"/>
        <v>19691.199999999997</v>
      </c>
      <c r="F76" s="20">
        <f t="shared" si="2"/>
        <v>97.780823414324104</v>
      </c>
    </row>
    <row r="77" spans="1:6">
      <c r="A77" s="94"/>
      <c r="B77" s="94"/>
      <c r="C77" s="23" t="s">
        <v>28</v>
      </c>
      <c r="D77" s="9">
        <f t="shared" si="3"/>
        <v>4630</v>
      </c>
      <c r="E77" s="52">
        <f t="shared" si="3"/>
        <v>4518.0300000000007</v>
      </c>
      <c r="F77" s="20">
        <f t="shared" si="2"/>
        <v>97.58164146868252</v>
      </c>
    </row>
    <row r="78" spans="1:6">
      <c r="A78" s="95" t="s">
        <v>31</v>
      </c>
      <c r="B78" s="95" t="s">
        <v>55</v>
      </c>
      <c r="C78" s="22" t="s">
        <v>24</v>
      </c>
      <c r="D78" s="10">
        <f>SUM(D80:D83)</f>
        <v>52269.3</v>
      </c>
      <c r="E78" s="55">
        <f>SUM(E80:E83)</f>
        <v>51279.85</v>
      </c>
      <c r="F78" s="20">
        <f t="shared" si="2"/>
        <v>98.10701501646281</v>
      </c>
    </row>
    <row r="79" spans="1:6">
      <c r="A79" s="95"/>
      <c r="B79" s="95"/>
      <c r="C79" s="22" t="s">
        <v>25</v>
      </c>
      <c r="D79" s="24"/>
      <c r="E79" s="55"/>
      <c r="F79" s="20"/>
    </row>
    <row r="80" spans="1:6">
      <c r="A80" s="95"/>
      <c r="B80" s="95"/>
      <c r="C80" s="41" t="s">
        <v>44</v>
      </c>
      <c r="D80" s="10">
        <v>32961</v>
      </c>
      <c r="E80" s="55">
        <v>32465.200000000001</v>
      </c>
      <c r="F80" s="20">
        <f t="shared" si="2"/>
        <v>98.495798064379116</v>
      </c>
    </row>
    <row r="81" spans="1:6">
      <c r="A81" s="95"/>
      <c r="B81" s="95"/>
      <c r="C81" s="22" t="s">
        <v>30</v>
      </c>
      <c r="D81" s="10"/>
      <c r="E81" s="55"/>
      <c r="F81" s="20">
        <v>0</v>
      </c>
    </row>
    <row r="82" spans="1:6">
      <c r="A82" s="95"/>
      <c r="B82" s="95"/>
      <c r="C82" s="22" t="s">
        <v>26</v>
      </c>
      <c r="D82" s="10">
        <v>14908.3</v>
      </c>
      <c r="E82" s="55">
        <v>14523.8</v>
      </c>
      <c r="F82" s="20">
        <f t="shared" si="2"/>
        <v>97.420899767243753</v>
      </c>
    </row>
    <row r="83" spans="1:6">
      <c r="A83" s="95"/>
      <c r="B83" s="95"/>
      <c r="C83" s="22" t="s">
        <v>28</v>
      </c>
      <c r="D83" s="10">
        <v>4400</v>
      </c>
      <c r="E83" s="69">
        <v>4290.8500000000004</v>
      </c>
      <c r="F83" s="20">
        <f t="shared" si="2"/>
        <v>97.519318181818193</v>
      </c>
    </row>
    <row r="84" spans="1:6" ht="12.75" customHeight="1">
      <c r="A84" s="95" t="s">
        <v>19</v>
      </c>
      <c r="B84" s="95" t="s">
        <v>56</v>
      </c>
      <c r="C84" s="22" t="s">
        <v>24</v>
      </c>
      <c r="D84" s="10">
        <f>SUM(D86:D89)</f>
        <v>11230.2</v>
      </c>
      <c r="E84" s="55">
        <f>SUM(E86:E89)</f>
        <v>11149.5</v>
      </c>
      <c r="F84" s="20">
        <f t="shared" si="2"/>
        <v>99.28140193407063</v>
      </c>
    </row>
    <row r="85" spans="1:6" ht="12.75" customHeight="1">
      <c r="A85" s="95"/>
      <c r="B85" s="95"/>
      <c r="C85" s="22" t="s">
        <v>25</v>
      </c>
      <c r="D85" s="10"/>
      <c r="E85" s="55"/>
      <c r="F85" s="20"/>
    </row>
    <row r="86" spans="1:6" ht="12.75" customHeight="1">
      <c r="A86" s="95"/>
      <c r="B86" s="95"/>
      <c r="C86" s="41" t="s">
        <v>44</v>
      </c>
      <c r="D86" s="10">
        <v>8966.6</v>
      </c>
      <c r="E86" s="55">
        <v>8917.7999999999993</v>
      </c>
      <c r="F86" s="20">
        <f t="shared" si="2"/>
        <v>99.455758035375723</v>
      </c>
    </row>
    <row r="87" spans="1:6" ht="12.75" customHeight="1">
      <c r="A87" s="95"/>
      <c r="B87" s="95"/>
      <c r="C87" s="22" t="s">
        <v>30</v>
      </c>
      <c r="D87" s="10"/>
      <c r="E87" s="55"/>
      <c r="F87" s="20">
        <v>0</v>
      </c>
    </row>
    <row r="88" spans="1:6" ht="12.75" customHeight="1">
      <c r="A88" s="95"/>
      <c r="B88" s="95"/>
      <c r="C88" s="22" t="s">
        <v>26</v>
      </c>
      <c r="D88" s="10">
        <v>2243.6</v>
      </c>
      <c r="E88" s="55">
        <v>2211.6999999999998</v>
      </c>
      <c r="F88" s="20">
        <f t="shared" si="2"/>
        <v>98.578177928329467</v>
      </c>
    </row>
    <row r="89" spans="1:6" ht="12.75" customHeight="1">
      <c r="A89" s="95"/>
      <c r="B89" s="95"/>
      <c r="C89" s="22" t="s">
        <v>28</v>
      </c>
      <c r="D89" s="10">
        <v>20</v>
      </c>
      <c r="E89" s="55">
        <v>20</v>
      </c>
      <c r="F89" s="20">
        <f t="shared" si="2"/>
        <v>100</v>
      </c>
    </row>
    <row r="90" spans="1:6" ht="12.75" customHeight="1">
      <c r="A90" s="95" t="s">
        <v>20</v>
      </c>
      <c r="B90" s="95" t="s">
        <v>57</v>
      </c>
      <c r="C90" s="22" t="s">
        <v>24</v>
      </c>
      <c r="D90" s="10">
        <f>SUM(D92:D95)</f>
        <v>11391.1</v>
      </c>
      <c r="E90" s="55">
        <f>SUM(E92:E95)</f>
        <v>11355.68</v>
      </c>
      <c r="F90" s="20">
        <f t="shared" si="2"/>
        <v>99.689055490690109</v>
      </c>
    </row>
    <row r="91" spans="1:6" ht="12.75" customHeight="1">
      <c r="A91" s="95"/>
      <c r="B91" s="95"/>
      <c r="C91" s="22" t="s">
        <v>25</v>
      </c>
      <c r="D91" s="10"/>
      <c r="E91" s="55"/>
      <c r="F91" s="20"/>
    </row>
    <row r="92" spans="1:6" ht="12.75" customHeight="1">
      <c r="A92" s="95"/>
      <c r="B92" s="95"/>
      <c r="C92" s="41" t="s">
        <v>44</v>
      </c>
      <c r="D92" s="10">
        <v>8379.5</v>
      </c>
      <c r="E92" s="55">
        <v>8377.4</v>
      </c>
      <c r="F92" s="20">
        <f t="shared" si="2"/>
        <v>99.974938838832855</v>
      </c>
    </row>
    <row r="93" spans="1:6" ht="12.75" customHeight="1">
      <c r="A93" s="95"/>
      <c r="B93" s="95"/>
      <c r="C93" s="22" t="s">
        <v>30</v>
      </c>
      <c r="D93" s="24"/>
      <c r="E93" s="55"/>
      <c r="F93" s="20">
        <v>0</v>
      </c>
    </row>
    <row r="94" spans="1:6" ht="12.75" customHeight="1">
      <c r="A94" s="95"/>
      <c r="B94" s="95"/>
      <c r="C94" s="22" t="s">
        <v>26</v>
      </c>
      <c r="D94" s="10">
        <v>2801.6</v>
      </c>
      <c r="E94" s="55">
        <v>2771.1</v>
      </c>
      <c r="F94" s="20">
        <f t="shared" si="2"/>
        <v>98.911336379211875</v>
      </c>
    </row>
    <row r="95" spans="1:6">
      <c r="A95" s="95"/>
      <c r="B95" s="95"/>
      <c r="C95" s="22" t="s">
        <v>28</v>
      </c>
      <c r="D95" s="10">
        <v>210</v>
      </c>
      <c r="E95" s="55">
        <v>207.18</v>
      </c>
      <c r="F95" s="20">
        <f t="shared" si="2"/>
        <v>98.657142857142873</v>
      </c>
    </row>
    <row r="96" spans="1:6">
      <c r="A96" s="95" t="s">
        <v>22</v>
      </c>
      <c r="B96" s="95" t="s">
        <v>58</v>
      </c>
      <c r="C96" s="22" t="s">
        <v>24</v>
      </c>
      <c r="D96" s="10">
        <f>SUM(D98:D101)</f>
        <v>2508.2999999999997</v>
      </c>
      <c r="E96" s="55">
        <f>SUM(E98:E101)</f>
        <v>2430</v>
      </c>
      <c r="F96" s="20">
        <f t="shared" si="2"/>
        <v>96.878363832077525</v>
      </c>
    </row>
    <row r="97" spans="1:6">
      <c r="A97" s="95"/>
      <c r="B97" s="95"/>
      <c r="C97" s="22" t="s">
        <v>25</v>
      </c>
      <c r="D97" s="10"/>
      <c r="E97" s="55"/>
      <c r="F97" s="20"/>
    </row>
    <row r="98" spans="1:6">
      <c r="A98" s="95"/>
      <c r="B98" s="95"/>
      <c r="C98" s="41" t="s">
        <v>44</v>
      </c>
      <c r="D98" s="10">
        <v>2323.6999999999998</v>
      </c>
      <c r="E98" s="55">
        <v>2245.4</v>
      </c>
      <c r="F98" s="20">
        <f t="shared" si="2"/>
        <v>96.630373972543808</v>
      </c>
    </row>
    <row r="99" spans="1:6">
      <c r="A99" s="95"/>
      <c r="B99" s="95"/>
      <c r="C99" s="22" t="s">
        <v>30</v>
      </c>
      <c r="D99" s="10"/>
      <c r="E99" s="55"/>
      <c r="F99" s="20">
        <v>0</v>
      </c>
    </row>
    <row r="100" spans="1:6">
      <c r="A100" s="95"/>
      <c r="B100" s="95"/>
      <c r="C100" s="22" t="s">
        <v>26</v>
      </c>
      <c r="D100" s="10">
        <v>184.6</v>
      </c>
      <c r="E100" s="55">
        <v>184.6</v>
      </c>
      <c r="F100" s="20">
        <v>0</v>
      </c>
    </row>
    <row r="101" spans="1:6">
      <c r="A101" s="95"/>
      <c r="B101" s="95"/>
      <c r="C101" s="22" t="s">
        <v>28</v>
      </c>
      <c r="D101" s="10"/>
      <c r="E101" s="55"/>
      <c r="F101" s="20">
        <v>0</v>
      </c>
    </row>
    <row r="102" spans="1:6">
      <c r="A102" s="89" t="s">
        <v>9</v>
      </c>
      <c r="B102" s="89" t="s">
        <v>40</v>
      </c>
      <c r="C102" s="23" t="s">
        <v>24</v>
      </c>
      <c r="D102" s="31">
        <f>+D104+D105+D106+D107</f>
        <v>136193.29999999999</v>
      </c>
      <c r="E102" s="52">
        <f>+E104+E105+E106+E107</f>
        <v>127903.28</v>
      </c>
      <c r="F102" s="20">
        <f t="shared" si="2"/>
        <v>93.913048586090511</v>
      </c>
    </row>
    <row r="103" spans="1:6">
      <c r="A103" s="89"/>
      <c r="B103" s="89"/>
      <c r="C103" s="23" t="s">
        <v>25</v>
      </c>
      <c r="D103" s="12"/>
      <c r="E103" s="57"/>
      <c r="F103" s="20"/>
    </row>
    <row r="104" spans="1:6">
      <c r="A104" s="89"/>
      <c r="B104" s="89"/>
      <c r="C104" s="40" t="s">
        <v>44</v>
      </c>
      <c r="D104" s="11">
        <f>+D110+D116+D122+D129</f>
        <v>74651</v>
      </c>
      <c r="E104" s="53">
        <f>+E110+E116+E122+E129</f>
        <v>68110.3</v>
      </c>
      <c r="F104" s="20">
        <f t="shared" si="2"/>
        <v>91.238295535223912</v>
      </c>
    </row>
    <row r="105" spans="1:6">
      <c r="A105" s="89"/>
      <c r="B105" s="89"/>
      <c r="C105" s="23" t="s">
        <v>30</v>
      </c>
      <c r="D105" s="11">
        <f>+D111+D117+D123+D130</f>
        <v>5022.3999999999996</v>
      </c>
      <c r="E105" s="53">
        <f>+E111+E117+E123+E130</f>
        <v>5022.3999999999996</v>
      </c>
      <c r="F105" s="20">
        <v>0</v>
      </c>
    </row>
    <row r="106" spans="1:6">
      <c r="A106" s="89"/>
      <c r="B106" s="89"/>
      <c r="C106" s="23" t="s">
        <v>26</v>
      </c>
      <c r="D106" s="11">
        <f>+D112+D118+D124+D131+D128</f>
        <v>45672.899999999994</v>
      </c>
      <c r="E106" s="53">
        <f>+E112+E118+E124+E131+E128</f>
        <v>44099</v>
      </c>
      <c r="F106" s="20">
        <f t="shared" si="2"/>
        <v>96.553974019604638</v>
      </c>
    </row>
    <row r="107" spans="1:6">
      <c r="A107" s="89"/>
      <c r="B107" s="89"/>
      <c r="C107" s="23" t="s">
        <v>28</v>
      </c>
      <c r="D107" s="11">
        <f>+D113+D119+D125+D132</f>
        <v>10847</v>
      </c>
      <c r="E107" s="53">
        <f>+E113+E119+E125+E132</f>
        <v>10671.579999999998</v>
      </c>
      <c r="F107" s="20">
        <f t="shared" si="2"/>
        <v>98.382778648474215</v>
      </c>
    </row>
    <row r="108" spans="1:6">
      <c r="A108" s="90" t="s">
        <v>17</v>
      </c>
      <c r="B108" s="81" t="s">
        <v>32</v>
      </c>
      <c r="C108" s="22" t="s">
        <v>24</v>
      </c>
      <c r="D108" s="7">
        <f>+D110+D111+D112+D113</f>
        <v>31138.800000000003</v>
      </c>
      <c r="E108" s="42">
        <f>+E110+E111+E112+E113</f>
        <v>31084.2</v>
      </c>
      <c r="F108" s="20">
        <f t="shared" si="2"/>
        <v>99.824656056110044</v>
      </c>
    </row>
    <row r="109" spans="1:6">
      <c r="A109" s="90"/>
      <c r="B109" s="81"/>
      <c r="C109" s="22" t="s">
        <v>25</v>
      </c>
      <c r="D109" s="7"/>
      <c r="E109" s="42"/>
      <c r="F109" s="20"/>
    </row>
    <row r="110" spans="1:6">
      <c r="A110" s="90"/>
      <c r="B110" s="81"/>
      <c r="C110" s="41" t="s">
        <v>44</v>
      </c>
      <c r="D110" s="7">
        <v>14355.1</v>
      </c>
      <c r="E110" s="42">
        <v>14315.5</v>
      </c>
      <c r="F110" s="20">
        <f t="shared" si="2"/>
        <v>99.724139852735263</v>
      </c>
    </row>
    <row r="111" spans="1:6">
      <c r="A111" s="90"/>
      <c r="B111" s="81"/>
      <c r="C111" s="22" t="s">
        <v>30</v>
      </c>
      <c r="D111" s="7">
        <v>7</v>
      </c>
      <c r="E111" s="42">
        <v>7</v>
      </c>
      <c r="F111" s="20">
        <f t="shared" si="2"/>
        <v>100</v>
      </c>
    </row>
    <row r="112" spans="1:6">
      <c r="A112" s="90"/>
      <c r="B112" s="81"/>
      <c r="C112" s="22" t="s">
        <v>26</v>
      </c>
      <c r="D112" s="7">
        <v>16648.3</v>
      </c>
      <c r="E112" s="42">
        <v>16641.8</v>
      </c>
      <c r="F112" s="20">
        <f t="shared" si="2"/>
        <v>99.960956974585997</v>
      </c>
    </row>
    <row r="113" spans="1:6">
      <c r="A113" s="90"/>
      <c r="B113" s="81"/>
      <c r="C113" s="22" t="s">
        <v>28</v>
      </c>
      <c r="D113" s="7">
        <v>128.4</v>
      </c>
      <c r="E113" s="42">
        <v>119.9</v>
      </c>
      <c r="F113" s="20">
        <f t="shared" si="2"/>
        <v>93.380062305295951</v>
      </c>
    </row>
    <row r="114" spans="1:6">
      <c r="A114" s="90" t="s">
        <v>19</v>
      </c>
      <c r="B114" s="81" t="s">
        <v>33</v>
      </c>
      <c r="C114" s="22" t="s">
        <v>24</v>
      </c>
      <c r="D114" s="7">
        <f>+D116+D117+D118+D119</f>
        <v>53650.8</v>
      </c>
      <c r="E114" s="42">
        <f>+E116+E117+E118+E119</f>
        <v>47538.039999999994</v>
      </c>
      <c r="F114" s="20">
        <f t="shared" si="2"/>
        <v>88.606395431195793</v>
      </c>
    </row>
    <row r="115" spans="1:6">
      <c r="A115" s="90"/>
      <c r="B115" s="81"/>
      <c r="C115" s="22" t="s">
        <v>25</v>
      </c>
      <c r="D115" s="7"/>
      <c r="E115" s="42"/>
      <c r="F115" s="20"/>
    </row>
    <row r="116" spans="1:6">
      <c r="A116" s="90"/>
      <c r="B116" s="81"/>
      <c r="C116" s="41" t="s">
        <v>44</v>
      </c>
      <c r="D116" s="7">
        <v>20811.099999999999</v>
      </c>
      <c r="E116" s="42">
        <v>14868.3</v>
      </c>
      <c r="F116" s="20">
        <f t="shared" si="2"/>
        <v>71.444085127648222</v>
      </c>
    </row>
    <row r="117" spans="1:6">
      <c r="A117" s="90"/>
      <c r="B117" s="81"/>
      <c r="C117" s="22" t="s">
        <v>30</v>
      </c>
      <c r="D117" s="7">
        <v>5015.3999999999996</v>
      </c>
      <c r="E117" s="42">
        <v>5015.3999999999996</v>
      </c>
      <c r="F117" s="20">
        <v>0</v>
      </c>
    </row>
    <row r="118" spans="1:6">
      <c r="A118" s="90"/>
      <c r="B118" s="81"/>
      <c r="C118" s="22" t="s">
        <v>26</v>
      </c>
      <c r="D118" s="7">
        <v>18714.099999999999</v>
      </c>
      <c r="E118" s="42">
        <v>18649.7</v>
      </c>
      <c r="F118" s="20">
        <f t="shared" si="2"/>
        <v>99.655874447609037</v>
      </c>
    </row>
    <row r="119" spans="1:6">
      <c r="A119" s="90"/>
      <c r="B119" s="81"/>
      <c r="C119" s="22" t="s">
        <v>28</v>
      </c>
      <c r="D119" s="7">
        <v>9110.2000000000007</v>
      </c>
      <c r="E119" s="42">
        <v>9004.64</v>
      </c>
      <c r="F119" s="20">
        <f t="shared" si="2"/>
        <v>98.841298764022739</v>
      </c>
    </row>
    <row r="120" spans="1:6">
      <c r="A120" s="90" t="s">
        <v>20</v>
      </c>
      <c r="B120" s="90" t="s">
        <v>34</v>
      </c>
      <c r="C120" s="22" t="s">
        <v>24</v>
      </c>
      <c r="D120" s="32">
        <f>+D122+D123+D124+D125</f>
        <v>51167.3</v>
      </c>
      <c r="E120" s="42">
        <f>+E122+E123+E124+E125</f>
        <v>49045.340000000004</v>
      </c>
      <c r="F120" s="20">
        <f t="shared" si="2"/>
        <v>95.852898237741684</v>
      </c>
    </row>
    <row r="121" spans="1:6">
      <c r="A121" s="90"/>
      <c r="B121" s="90"/>
      <c r="C121" s="22" t="s">
        <v>25</v>
      </c>
      <c r="D121" s="7"/>
      <c r="E121" s="42"/>
      <c r="F121" s="20"/>
    </row>
    <row r="122" spans="1:6">
      <c r="A122" s="90"/>
      <c r="B122" s="90"/>
      <c r="C122" s="41" t="s">
        <v>44</v>
      </c>
      <c r="D122" s="7">
        <v>39484.800000000003</v>
      </c>
      <c r="E122" s="42">
        <v>38926.5</v>
      </c>
      <c r="F122" s="20">
        <f t="shared" si="2"/>
        <v>98.586038171650856</v>
      </c>
    </row>
    <row r="123" spans="1:6">
      <c r="A123" s="90"/>
      <c r="B123" s="90"/>
      <c r="C123" s="22" t="s">
        <v>30</v>
      </c>
      <c r="D123" s="7"/>
      <c r="E123" s="42"/>
      <c r="F123" s="20">
        <v>0</v>
      </c>
    </row>
    <row r="124" spans="1:6">
      <c r="A124" s="90"/>
      <c r="B124" s="90"/>
      <c r="C124" s="22" t="s">
        <v>26</v>
      </c>
      <c r="D124" s="7">
        <v>10074.1</v>
      </c>
      <c r="E124" s="42">
        <v>8571.7999999999993</v>
      </c>
      <c r="F124" s="20">
        <f t="shared" ref="F124:F187" si="4">+E124/D124*100</f>
        <v>85.087501613047309</v>
      </c>
    </row>
    <row r="125" spans="1:6">
      <c r="A125" s="90"/>
      <c r="B125" s="90"/>
      <c r="C125" s="22" t="s">
        <v>28</v>
      </c>
      <c r="D125" s="25">
        <v>1608.4</v>
      </c>
      <c r="E125" s="42">
        <v>1547.04</v>
      </c>
      <c r="F125" s="20">
        <f t="shared" si="4"/>
        <v>96.185028599850781</v>
      </c>
    </row>
    <row r="126" spans="1:6" ht="13.8" customHeight="1">
      <c r="A126" s="90" t="s">
        <v>22</v>
      </c>
      <c r="B126" s="90" t="s">
        <v>35</v>
      </c>
      <c r="C126" s="22" t="s">
        <v>24</v>
      </c>
      <c r="D126" s="7">
        <f>+D129+D130+D131+D132+D128</f>
        <v>236.4</v>
      </c>
      <c r="E126" s="42">
        <f>+E129+E130+E131+E132+E128</f>
        <v>235.7</v>
      </c>
      <c r="F126" s="20">
        <f t="shared" si="4"/>
        <v>99.703891708967845</v>
      </c>
    </row>
    <row r="127" spans="1:6" ht="13.8" customHeight="1">
      <c r="A127" s="90"/>
      <c r="B127" s="90"/>
      <c r="C127" s="22" t="s">
        <v>25</v>
      </c>
      <c r="D127" s="7"/>
      <c r="E127" s="42"/>
      <c r="F127" s="20"/>
    </row>
    <row r="128" spans="1:6" ht="13.8" customHeight="1">
      <c r="A128" s="90"/>
      <c r="B128" s="90"/>
      <c r="C128" s="22" t="s">
        <v>26</v>
      </c>
      <c r="D128" s="7">
        <v>236.4</v>
      </c>
      <c r="E128" s="42">
        <v>235.7</v>
      </c>
      <c r="F128" s="20">
        <f t="shared" si="4"/>
        <v>99.703891708967845</v>
      </c>
    </row>
    <row r="129" spans="1:6" ht="13.8" customHeight="1">
      <c r="A129" s="90"/>
      <c r="B129" s="90"/>
      <c r="C129" s="41" t="s">
        <v>44</v>
      </c>
      <c r="D129" s="7"/>
      <c r="E129" s="42"/>
      <c r="F129" s="20">
        <v>0</v>
      </c>
    </row>
    <row r="130" spans="1:6" ht="13.8" customHeight="1">
      <c r="A130" s="90"/>
      <c r="B130" s="90"/>
      <c r="C130" s="22" t="s">
        <v>30</v>
      </c>
      <c r="D130" s="7"/>
      <c r="E130" s="42"/>
      <c r="F130" s="20">
        <v>0</v>
      </c>
    </row>
    <row r="131" spans="1:6" ht="13.8" customHeight="1">
      <c r="A131" s="90"/>
      <c r="B131" s="90"/>
      <c r="C131" s="22" t="s">
        <v>26</v>
      </c>
      <c r="D131" s="7"/>
      <c r="E131" s="42"/>
      <c r="F131" s="20">
        <v>0</v>
      </c>
    </row>
    <row r="132" spans="1:6" ht="13.8" customHeight="1">
      <c r="A132" s="90"/>
      <c r="B132" s="90"/>
      <c r="C132" s="22" t="s">
        <v>28</v>
      </c>
      <c r="D132" s="7">
        <v>0</v>
      </c>
      <c r="E132" s="42">
        <v>0</v>
      </c>
      <c r="F132" s="20">
        <v>0</v>
      </c>
    </row>
    <row r="133" spans="1:6">
      <c r="A133" s="110" t="s">
        <v>9</v>
      </c>
      <c r="B133" s="75" t="s">
        <v>59</v>
      </c>
      <c r="C133" s="11" t="s">
        <v>24</v>
      </c>
      <c r="D133" s="28">
        <f>SUM(D135:D138)</f>
        <v>87706.4</v>
      </c>
      <c r="E133" s="58">
        <f>SUM(E135:E138)</f>
        <v>59132</v>
      </c>
      <c r="F133" s="20">
        <f t="shared" si="4"/>
        <v>67.420393494659464</v>
      </c>
    </row>
    <row r="134" spans="1:6">
      <c r="A134" s="110"/>
      <c r="B134" s="75"/>
      <c r="C134" s="11" t="s">
        <v>25</v>
      </c>
      <c r="D134" s="12"/>
      <c r="E134" s="57"/>
      <c r="F134" s="20"/>
    </row>
    <row r="135" spans="1:6">
      <c r="A135" s="110"/>
      <c r="B135" s="75"/>
      <c r="C135" s="11" t="s">
        <v>44</v>
      </c>
      <c r="D135" s="28">
        <f t="shared" ref="D135:E138" si="5">+D141+D147+D153</f>
        <v>32722.6</v>
      </c>
      <c r="E135" s="58">
        <f t="shared" si="5"/>
        <v>31617.1</v>
      </c>
      <c r="F135" s="20">
        <f t="shared" si="4"/>
        <v>96.62160097302781</v>
      </c>
    </row>
    <row r="136" spans="1:6">
      <c r="A136" s="110"/>
      <c r="B136" s="75"/>
      <c r="C136" s="11" t="s">
        <v>30</v>
      </c>
      <c r="D136" s="28">
        <f t="shared" si="5"/>
        <v>0</v>
      </c>
      <c r="E136" s="58">
        <f t="shared" si="5"/>
        <v>0</v>
      </c>
      <c r="F136" s="20">
        <v>0</v>
      </c>
    </row>
    <row r="137" spans="1:6">
      <c r="A137" s="110"/>
      <c r="B137" s="75"/>
      <c r="C137" s="11" t="s">
        <v>26</v>
      </c>
      <c r="D137" s="28">
        <f t="shared" si="5"/>
        <v>54983.8</v>
      </c>
      <c r="E137" s="58">
        <f t="shared" si="5"/>
        <v>27514.9</v>
      </c>
      <c r="F137" s="20">
        <f t="shared" si="4"/>
        <v>50.04183050280264</v>
      </c>
    </row>
    <row r="138" spans="1:6">
      <c r="A138" s="110"/>
      <c r="B138" s="75"/>
      <c r="C138" s="11" t="s">
        <v>28</v>
      </c>
      <c r="D138" s="28">
        <f t="shared" si="5"/>
        <v>0</v>
      </c>
      <c r="E138" s="58">
        <f t="shared" si="5"/>
        <v>0</v>
      </c>
      <c r="F138" s="20">
        <v>0</v>
      </c>
    </row>
    <row r="139" spans="1:6">
      <c r="A139" s="111" t="s">
        <v>17</v>
      </c>
      <c r="B139" s="76" t="s">
        <v>60</v>
      </c>
      <c r="C139" s="7" t="s">
        <v>24</v>
      </c>
      <c r="D139" s="16">
        <f>SUM(D141:D144)</f>
        <v>121.8</v>
      </c>
      <c r="E139" s="59">
        <f>SUM(E141:E144)</f>
        <v>121.8</v>
      </c>
      <c r="F139" s="20">
        <f t="shared" si="4"/>
        <v>100</v>
      </c>
    </row>
    <row r="140" spans="1:6">
      <c r="A140" s="111"/>
      <c r="B140" s="76"/>
      <c r="C140" s="7" t="s">
        <v>25</v>
      </c>
      <c r="D140" s="4"/>
      <c r="E140" s="54"/>
      <c r="F140" s="20"/>
    </row>
    <row r="141" spans="1:6">
      <c r="A141" s="111"/>
      <c r="B141" s="76"/>
      <c r="C141" s="7" t="s">
        <v>44</v>
      </c>
      <c r="D141" s="4">
        <v>121.8</v>
      </c>
      <c r="E141" s="54">
        <v>121.8</v>
      </c>
      <c r="F141" s="20">
        <f t="shared" si="4"/>
        <v>100</v>
      </c>
    </row>
    <row r="142" spans="1:6">
      <c r="A142" s="111"/>
      <c r="B142" s="76"/>
      <c r="C142" s="7" t="s">
        <v>30</v>
      </c>
      <c r="D142" s="15"/>
      <c r="E142" s="60"/>
      <c r="F142" s="20">
        <v>0</v>
      </c>
    </row>
    <row r="143" spans="1:6">
      <c r="A143" s="111"/>
      <c r="B143" s="76"/>
      <c r="C143" s="7" t="s">
        <v>26</v>
      </c>
      <c r="D143" s="15"/>
      <c r="E143" s="60"/>
      <c r="F143" s="20">
        <v>0</v>
      </c>
    </row>
    <row r="144" spans="1:6">
      <c r="A144" s="111"/>
      <c r="B144" s="76"/>
      <c r="C144" s="7" t="s">
        <v>28</v>
      </c>
      <c r="D144" s="4"/>
      <c r="E144" s="54"/>
      <c r="F144" s="20">
        <v>0</v>
      </c>
    </row>
    <row r="145" spans="1:6">
      <c r="A145" s="111" t="s">
        <v>19</v>
      </c>
      <c r="B145" s="76" t="s">
        <v>61</v>
      </c>
      <c r="C145" s="7" t="s">
        <v>24</v>
      </c>
      <c r="D145" s="16">
        <f>SUM(D147:D150)</f>
        <v>16498.599999999999</v>
      </c>
      <c r="E145" s="59">
        <f>SUM(E147:E150)</f>
        <v>15562.1</v>
      </c>
      <c r="F145" s="20">
        <f t="shared" si="4"/>
        <v>94.32376080394701</v>
      </c>
    </row>
    <row r="146" spans="1:6">
      <c r="A146" s="111"/>
      <c r="B146" s="76"/>
      <c r="C146" s="7" t="s">
        <v>25</v>
      </c>
      <c r="D146" s="4"/>
      <c r="E146" s="54"/>
      <c r="F146" s="20"/>
    </row>
    <row r="147" spans="1:6">
      <c r="A147" s="111"/>
      <c r="B147" s="76"/>
      <c r="C147" s="7" t="s">
        <v>44</v>
      </c>
      <c r="D147" s="4">
        <v>16498.599999999999</v>
      </c>
      <c r="E147" s="54">
        <v>15562.1</v>
      </c>
      <c r="F147" s="20">
        <f t="shared" si="4"/>
        <v>94.32376080394701</v>
      </c>
    </row>
    <row r="148" spans="1:6">
      <c r="A148" s="111"/>
      <c r="B148" s="76"/>
      <c r="C148" s="7" t="s">
        <v>30</v>
      </c>
      <c r="D148" s="15"/>
      <c r="E148" s="60"/>
      <c r="F148" s="20">
        <v>0</v>
      </c>
    </row>
    <row r="149" spans="1:6">
      <c r="A149" s="111"/>
      <c r="B149" s="76"/>
      <c r="C149" s="7" t="s">
        <v>26</v>
      </c>
      <c r="D149" s="34"/>
      <c r="E149" s="61"/>
      <c r="F149" s="20">
        <v>0</v>
      </c>
    </row>
    <row r="150" spans="1:6">
      <c r="A150" s="111"/>
      <c r="B150" s="76"/>
      <c r="C150" s="7" t="s">
        <v>28</v>
      </c>
      <c r="D150" s="4"/>
      <c r="E150" s="54"/>
      <c r="F150" s="20"/>
    </row>
    <row r="151" spans="1:6">
      <c r="A151" s="111" t="s">
        <v>20</v>
      </c>
      <c r="B151" s="76" t="s">
        <v>62</v>
      </c>
      <c r="C151" s="7" t="s">
        <v>24</v>
      </c>
      <c r="D151" s="16">
        <f>SUM(D153:D156)</f>
        <v>71086</v>
      </c>
      <c r="E151" s="59">
        <f>SUM(E153:E156)</f>
        <v>43448.100000000006</v>
      </c>
      <c r="F151" s="20">
        <f t="shared" si="4"/>
        <v>61.120473792307919</v>
      </c>
    </row>
    <row r="152" spans="1:6">
      <c r="A152" s="111"/>
      <c r="B152" s="76"/>
      <c r="C152" s="7" t="s">
        <v>25</v>
      </c>
      <c r="D152" s="4"/>
      <c r="E152" s="54"/>
      <c r="F152" s="20"/>
    </row>
    <row r="153" spans="1:6">
      <c r="A153" s="111"/>
      <c r="B153" s="76"/>
      <c r="C153" s="7" t="s">
        <v>44</v>
      </c>
      <c r="D153" s="4">
        <v>16102.2</v>
      </c>
      <c r="E153" s="59">
        <v>15933.2</v>
      </c>
      <c r="F153" s="20">
        <f t="shared" si="4"/>
        <v>98.950453975233202</v>
      </c>
    </row>
    <row r="154" spans="1:6">
      <c r="A154" s="111"/>
      <c r="B154" s="76"/>
      <c r="C154" s="7" t="s">
        <v>30</v>
      </c>
      <c r="D154" s="15"/>
      <c r="E154" s="60"/>
      <c r="F154" s="20">
        <v>0</v>
      </c>
    </row>
    <row r="155" spans="1:6">
      <c r="A155" s="111"/>
      <c r="B155" s="76"/>
      <c r="C155" s="7" t="s">
        <v>26</v>
      </c>
      <c r="D155" s="34">
        <v>54983.8</v>
      </c>
      <c r="E155" s="61">
        <v>27514.9</v>
      </c>
      <c r="F155" s="20">
        <f t="shared" si="4"/>
        <v>50.04183050280264</v>
      </c>
    </row>
    <row r="156" spans="1:6">
      <c r="A156" s="111"/>
      <c r="B156" s="76"/>
      <c r="C156" s="7" t="s">
        <v>28</v>
      </c>
      <c r="D156" s="4"/>
      <c r="E156" s="54"/>
      <c r="F156" s="20">
        <v>0</v>
      </c>
    </row>
    <row r="157" spans="1:6">
      <c r="A157" s="110" t="s">
        <v>9</v>
      </c>
      <c r="B157" s="75" t="s">
        <v>63</v>
      </c>
      <c r="C157" s="11" t="s">
        <v>24</v>
      </c>
      <c r="D157" s="28">
        <f>SUM(D158:D162)</f>
        <v>53341.7</v>
      </c>
      <c r="E157" s="58">
        <f>SUM(E158:E162)</f>
        <v>53341.7</v>
      </c>
      <c r="F157" s="20">
        <f t="shared" si="4"/>
        <v>100</v>
      </c>
    </row>
    <row r="158" spans="1:6">
      <c r="A158" s="110"/>
      <c r="B158" s="75"/>
      <c r="C158" s="11" t="s">
        <v>25</v>
      </c>
      <c r="D158" s="12"/>
      <c r="E158" s="57"/>
      <c r="F158" s="20"/>
    </row>
    <row r="159" spans="1:6">
      <c r="A159" s="110"/>
      <c r="B159" s="75"/>
      <c r="C159" s="11" t="s">
        <v>44</v>
      </c>
      <c r="D159" s="12">
        <f t="shared" ref="D159:E161" si="6">+D165+D171</f>
        <v>21483.8</v>
      </c>
      <c r="E159" s="57">
        <f t="shared" si="6"/>
        <v>21483.8</v>
      </c>
      <c r="F159" s="20">
        <f t="shared" si="4"/>
        <v>100</v>
      </c>
    </row>
    <row r="160" spans="1:6">
      <c r="A160" s="110"/>
      <c r="B160" s="75"/>
      <c r="C160" s="11" t="s">
        <v>30</v>
      </c>
      <c r="D160" s="13">
        <f t="shared" si="6"/>
        <v>0</v>
      </c>
      <c r="E160" s="62">
        <f t="shared" si="6"/>
        <v>0</v>
      </c>
      <c r="F160" s="20">
        <v>0</v>
      </c>
    </row>
    <row r="161" spans="1:6">
      <c r="A161" s="110"/>
      <c r="B161" s="75"/>
      <c r="C161" s="11" t="s">
        <v>26</v>
      </c>
      <c r="D161" s="28">
        <f t="shared" si="6"/>
        <v>31857.899999999998</v>
      </c>
      <c r="E161" s="58">
        <f t="shared" si="6"/>
        <v>31857.899999999998</v>
      </c>
      <c r="F161" s="20">
        <f t="shared" si="4"/>
        <v>100</v>
      </c>
    </row>
    <row r="162" spans="1:6">
      <c r="A162" s="110"/>
      <c r="B162" s="75"/>
      <c r="C162" s="11" t="s">
        <v>28</v>
      </c>
      <c r="D162" s="12"/>
      <c r="E162" s="57"/>
      <c r="F162" s="20"/>
    </row>
    <row r="163" spans="1:6">
      <c r="A163" s="111" t="s">
        <v>17</v>
      </c>
      <c r="B163" s="76" t="s">
        <v>64</v>
      </c>
      <c r="C163" s="7" t="s">
        <v>24</v>
      </c>
      <c r="D163" s="16">
        <f>SUM(D164:D168)</f>
        <v>33775.799999999996</v>
      </c>
      <c r="E163" s="59">
        <f>SUM(E164:E168)</f>
        <v>33775.799999999996</v>
      </c>
      <c r="F163" s="20">
        <f t="shared" si="4"/>
        <v>100</v>
      </c>
    </row>
    <row r="164" spans="1:6">
      <c r="A164" s="111"/>
      <c r="B164" s="76"/>
      <c r="C164" s="7" t="s">
        <v>25</v>
      </c>
      <c r="D164" s="4"/>
      <c r="E164" s="54"/>
      <c r="F164" s="20"/>
    </row>
    <row r="165" spans="1:6">
      <c r="A165" s="111"/>
      <c r="B165" s="76"/>
      <c r="C165" s="7" t="s">
        <v>44</v>
      </c>
      <c r="D165" s="4">
        <v>2166.1999999999998</v>
      </c>
      <c r="E165" s="54">
        <v>2166.1999999999998</v>
      </c>
      <c r="F165" s="20">
        <f t="shared" si="4"/>
        <v>100</v>
      </c>
    </row>
    <row r="166" spans="1:6">
      <c r="A166" s="111"/>
      <c r="B166" s="76"/>
      <c r="C166" s="7" t="s">
        <v>30</v>
      </c>
      <c r="D166" s="14"/>
      <c r="E166" s="63"/>
      <c r="F166" s="20">
        <v>0</v>
      </c>
    </row>
    <row r="167" spans="1:6">
      <c r="A167" s="111"/>
      <c r="B167" s="76"/>
      <c r="C167" s="7" t="s">
        <v>26</v>
      </c>
      <c r="D167" s="16">
        <v>31609.599999999999</v>
      </c>
      <c r="E167" s="59">
        <v>31609.599999999999</v>
      </c>
      <c r="F167" s="20">
        <f t="shared" si="4"/>
        <v>100</v>
      </c>
    </row>
    <row r="168" spans="1:6">
      <c r="A168" s="111"/>
      <c r="B168" s="76"/>
      <c r="C168" s="7" t="s">
        <v>28</v>
      </c>
      <c r="D168" s="4"/>
      <c r="E168" s="54"/>
      <c r="F168" s="20"/>
    </row>
    <row r="169" spans="1:6">
      <c r="A169" s="112" t="s">
        <v>19</v>
      </c>
      <c r="B169" s="74" t="s">
        <v>65</v>
      </c>
      <c r="C169" s="7" t="s">
        <v>24</v>
      </c>
      <c r="D169" s="16">
        <f>SUM(D170:D174)</f>
        <v>19565.899999999998</v>
      </c>
      <c r="E169" s="59">
        <f>SUM(E170:E174)</f>
        <v>19565.899999999998</v>
      </c>
      <c r="F169" s="20">
        <f t="shared" si="4"/>
        <v>100</v>
      </c>
    </row>
    <row r="170" spans="1:6">
      <c r="A170" s="113"/>
      <c r="B170" s="71"/>
      <c r="C170" s="7" t="s">
        <v>25</v>
      </c>
      <c r="D170" s="4"/>
      <c r="E170" s="54"/>
      <c r="F170" s="20"/>
    </row>
    <row r="171" spans="1:6">
      <c r="A171" s="113"/>
      <c r="B171" s="71"/>
      <c r="C171" s="7" t="s">
        <v>44</v>
      </c>
      <c r="D171" s="4">
        <v>19317.599999999999</v>
      </c>
      <c r="E171" s="54">
        <v>19317.599999999999</v>
      </c>
      <c r="F171" s="20">
        <f t="shared" si="4"/>
        <v>100</v>
      </c>
    </row>
    <row r="172" spans="1:6">
      <c r="A172" s="113"/>
      <c r="B172" s="71"/>
      <c r="C172" s="7" t="s">
        <v>30</v>
      </c>
      <c r="D172" s="14"/>
      <c r="E172" s="63"/>
      <c r="F172" s="20">
        <v>0</v>
      </c>
    </row>
    <row r="173" spans="1:6">
      <c r="A173" s="113"/>
      <c r="B173" s="71"/>
      <c r="C173" s="7" t="s">
        <v>26</v>
      </c>
      <c r="D173" s="16">
        <v>248.3</v>
      </c>
      <c r="E173" s="59">
        <v>248.3</v>
      </c>
      <c r="F173" s="20">
        <f t="shared" si="4"/>
        <v>100</v>
      </c>
    </row>
    <row r="174" spans="1:6">
      <c r="A174" s="113"/>
      <c r="B174" s="71"/>
      <c r="C174" s="7" t="s">
        <v>28</v>
      </c>
      <c r="D174" s="4"/>
      <c r="E174" s="54"/>
      <c r="F174" s="20"/>
    </row>
    <row r="175" spans="1:6">
      <c r="A175" s="94" t="s">
        <v>9</v>
      </c>
      <c r="B175" s="77" t="s">
        <v>66</v>
      </c>
      <c r="C175" s="11" t="s">
        <v>24</v>
      </c>
      <c r="D175" s="9">
        <f>+D177+D178+D179+D180</f>
        <v>74778.099999999991</v>
      </c>
      <c r="E175" s="52">
        <f>+E177+E178+E179+E180</f>
        <v>74743</v>
      </c>
      <c r="F175" s="46">
        <f>E175/D175*100</f>
        <v>99.953061123510764</v>
      </c>
    </row>
    <row r="176" spans="1:6">
      <c r="A176" s="94"/>
      <c r="B176" s="77"/>
      <c r="C176" s="11" t="s">
        <v>25</v>
      </c>
      <c r="D176" s="23"/>
      <c r="E176" s="53"/>
      <c r="F176" s="20"/>
    </row>
    <row r="177" spans="1:6">
      <c r="A177" s="94"/>
      <c r="B177" s="77"/>
      <c r="C177" s="11" t="s">
        <v>44</v>
      </c>
      <c r="D177" s="23">
        <f t="shared" ref="D177:E180" si="7">+D183+D189+D195+D201</f>
        <v>697.7</v>
      </c>
      <c r="E177" s="53">
        <f t="shared" si="7"/>
        <v>697.7</v>
      </c>
      <c r="F177" s="20">
        <f t="shared" si="4"/>
        <v>100</v>
      </c>
    </row>
    <row r="178" spans="1:6">
      <c r="A178" s="94"/>
      <c r="B178" s="77"/>
      <c r="C178" s="11" t="s">
        <v>30</v>
      </c>
      <c r="D178" s="36">
        <f t="shared" si="7"/>
        <v>0</v>
      </c>
      <c r="E178" s="53">
        <f t="shared" si="7"/>
        <v>0</v>
      </c>
      <c r="F178" s="20">
        <v>0</v>
      </c>
    </row>
    <row r="179" spans="1:6">
      <c r="A179" s="94"/>
      <c r="B179" s="77"/>
      <c r="C179" s="11" t="s">
        <v>26</v>
      </c>
      <c r="D179" s="9">
        <f t="shared" si="7"/>
        <v>71860.399999999994</v>
      </c>
      <c r="E179" s="52">
        <f t="shared" si="7"/>
        <v>71825.3</v>
      </c>
      <c r="F179" s="20">
        <f t="shared" si="4"/>
        <v>99.951155295545263</v>
      </c>
    </row>
    <row r="180" spans="1:6">
      <c r="A180" s="94"/>
      <c r="B180" s="77"/>
      <c r="C180" s="11" t="s">
        <v>28</v>
      </c>
      <c r="D180" s="36">
        <f t="shared" si="7"/>
        <v>2220</v>
      </c>
      <c r="E180" s="53">
        <f t="shared" si="7"/>
        <v>2220</v>
      </c>
      <c r="F180" s="20">
        <v>0</v>
      </c>
    </row>
    <row r="181" spans="1:6">
      <c r="A181" s="111" t="s">
        <v>17</v>
      </c>
      <c r="B181" s="73" t="s">
        <v>67</v>
      </c>
      <c r="C181" s="7" t="s">
        <v>24</v>
      </c>
      <c r="D181" s="22">
        <f>SUM(D183:D186)</f>
        <v>0</v>
      </c>
      <c r="E181" s="42">
        <f>SUM(E183:E186)</f>
        <v>0</v>
      </c>
      <c r="F181" s="20">
        <v>0</v>
      </c>
    </row>
    <row r="182" spans="1:6">
      <c r="A182" s="111"/>
      <c r="B182" s="73"/>
      <c r="C182" s="7" t="s">
        <v>25</v>
      </c>
      <c r="D182" s="22"/>
      <c r="E182" s="42"/>
      <c r="F182" s="20"/>
    </row>
    <row r="183" spans="1:6">
      <c r="A183" s="111"/>
      <c r="B183" s="73"/>
      <c r="C183" s="7" t="s">
        <v>44</v>
      </c>
      <c r="D183" s="22"/>
      <c r="E183" s="42"/>
      <c r="F183" s="20">
        <v>0</v>
      </c>
    </row>
    <row r="184" spans="1:6">
      <c r="A184" s="111"/>
      <c r="B184" s="73"/>
      <c r="C184" s="7" t="s">
        <v>30</v>
      </c>
      <c r="D184" s="22"/>
      <c r="E184" s="42"/>
      <c r="F184" s="20">
        <v>0</v>
      </c>
    </row>
    <row r="185" spans="1:6">
      <c r="A185" s="111"/>
      <c r="B185" s="73"/>
      <c r="C185" s="7" t="s">
        <v>26</v>
      </c>
      <c r="D185" s="22"/>
      <c r="E185" s="42"/>
      <c r="F185" s="20">
        <v>0</v>
      </c>
    </row>
    <row r="186" spans="1:6">
      <c r="A186" s="111"/>
      <c r="B186" s="73"/>
      <c r="C186" s="7" t="s">
        <v>28</v>
      </c>
      <c r="D186" s="22"/>
      <c r="E186" s="42"/>
      <c r="F186" s="20">
        <v>0</v>
      </c>
    </row>
    <row r="187" spans="1:6">
      <c r="A187" s="112" t="s">
        <v>19</v>
      </c>
      <c r="B187" s="73" t="s">
        <v>68</v>
      </c>
      <c r="C187" s="7" t="s">
        <v>24</v>
      </c>
      <c r="D187" s="22">
        <f>SUM(D189:D192)</f>
        <v>214.6</v>
      </c>
      <c r="E187" s="55">
        <f>SUM(E189:E192)</f>
        <v>208.9</v>
      </c>
      <c r="F187" s="20">
        <f t="shared" si="4"/>
        <v>97.343895619757689</v>
      </c>
    </row>
    <row r="188" spans="1:6">
      <c r="A188" s="113"/>
      <c r="B188" s="73"/>
      <c r="C188" s="7" t="s">
        <v>25</v>
      </c>
      <c r="D188" s="22"/>
      <c r="E188" s="42"/>
      <c r="F188" s="20">
        <v>0</v>
      </c>
    </row>
    <row r="189" spans="1:6">
      <c r="A189" s="113"/>
      <c r="B189" s="73"/>
      <c r="C189" s="7" t="s">
        <v>44</v>
      </c>
      <c r="D189" s="22"/>
      <c r="E189" s="42"/>
      <c r="F189" s="20">
        <v>0</v>
      </c>
    </row>
    <row r="190" spans="1:6">
      <c r="A190" s="113"/>
      <c r="B190" s="73"/>
      <c r="C190" s="7" t="s">
        <v>30</v>
      </c>
      <c r="D190" s="22"/>
      <c r="E190" s="42"/>
      <c r="F190" s="20">
        <v>0</v>
      </c>
    </row>
    <row r="191" spans="1:6">
      <c r="A191" s="113"/>
      <c r="B191" s="73"/>
      <c r="C191" s="7" t="s">
        <v>26</v>
      </c>
      <c r="D191" s="22">
        <v>214.6</v>
      </c>
      <c r="E191" s="55">
        <v>208.9</v>
      </c>
      <c r="F191" s="20">
        <f t="shared" ref="F191:F300" si="8">+E191/D191*100</f>
        <v>97.343895619757689</v>
      </c>
    </row>
    <row r="192" spans="1:6">
      <c r="A192" s="113"/>
      <c r="B192" s="73"/>
      <c r="C192" s="7" t="s">
        <v>28</v>
      </c>
      <c r="D192" s="22"/>
      <c r="E192" s="42"/>
      <c r="F192" s="20"/>
    </row>
    <row r="193" spans="1:6">
      <c r="A193" s="111" t="s">
        <v>20</v>
      </c>
      <c r="B193" s="73" t="s">
        <v>69</v>
      </c>
      <c r="C193" s="7" t="s">
        <v>24</v>
      </c>
      <c r="D193" s="10">
        <f>SUM(D195:D198)</f>
        <v>55487.9</v>
      </c>
      <c r="E193" s="55">
        <f>SUM(E195:E198)</f>
        <v>55487.9</v>
      </c>
      <c r="F193" s="46">
        <f t="shared" si="8"/>
        <v>100</v>
      </c>
    </row>
    <row r="194" spans="1:6">
      <c r="A194" s="111"/>
      <c r="B194" s="73"/>
      <c r="C194" s="7" t="s">
        <v>25</v>
      </c>
      <c r="D194" s="22"/>
      <c r="E194" s="42"/>
      <c r="F194" s="20"/>
    </row>
    <row r="195" spans="1:6">
      <c r="A195" s="111"/>
      <c r="B195" s="73"/>
      <c r="C195" s="7" t="s">
        <v>44</v>
      </c>
      <c r="D195" s="22"/>
      <c r="E195" s="42"/>
      <c r="F195" s="20">
        <v>0</v>
      </c>
    </row>
    <row r="196" spans="1:6">
      <c r="A196" s="111"/>
      <c r="B196" s="73"/>
      <c r="C196" s="7" t="s">
        <v>30</v>
      </c>
      <c r="D196" s="22"/>
      <c r="E196" s="42"/>
      <c r="F196" s="20">
        <v>0</v>
      </c>
    </row>
    <row r="197" spans="1:6">
      <c r="A197" s="111"/>
      <c r="B197" s="73"/>
      <c r="C197" s="7" t="s">
        <v>26</v>
      </c>
      <c r="D197" s="10">
        <v>53267.9</v>
      </c>
      <c r="E197" s="55">
        <v>53267.9</v>
      </c>
      <c r="F197" s="20">
        <f t="shared" si="8"/>
        <v>100</v>
      </c>
    </row>
    <row r="198" spans="1:6">
      <c r="A198" s="111"/>
      <c r="B198" s="73"/>
      <c r="C198" s="7" t="s">
        <v>28</v>
      </c>
      <c r="D198" s="22">
        <v>2220</v>
      </c>
      <c r="E198" s="42">
        <v>2220</v>
      </c>
      <c r="F198" s="20">
        <f t="shared" si="8"/>
        <v>100</v>
      </c>
    </row>
    <row r="199" spans="1:6" ht="12.75" customHeight="1">
      <c r="A199" s="112" t="s">
        <v>22</v>
      </c>
      <c r="B199" s="74" t="s">
        <v>70</v>
      </c>
      <c r="C199" s="7" t="s">
        <v>24</v>
      </c>
      <c r="D199" s="22">
        <f>SUM(D201:D204)</f>
        <v>19075.600000000002</v>
      </c>
      <c r="E199" s="55">
        <f>SUM(E201:E204)</f>
        <v>19046.2</v>
      </c>
      <c r="F199" s="20">
        <f t="shared" si="8"/>
        <v>99.845876407557284</v>
      </c>
    </row>
    <row r="200" spans="1:6">
      <c r="A200" s="113"/>
      <c r="B200" s="71"/>
      <c r="C200" s="7" t="s">
        <v>25</v>
      </c>
      <c r="D200" s="22"/>
      <c r="E200" s="42"/>
      <c r="F200" s="20"/>
    </row>
    <row r="201" spans="1:6">
      <c r="A201" s="113"/>
      <c r="B201" s="71"/>
      <c r="C201" s="7" t="s">
        <v>44</v>
      </c>
      <c r="D201" s="22">
        <v>697.7</v>
      </c>
      <c r="E201" s="42">
        <v>697.7</v>
      </c>
      <c r="F201" s="20">
        <f t="shared" si="8"/>
        <v>100</v>
      </c>
    </row>
    <row r="202" spans="1:6">
      <c r="A202" s="113"/>
      <c r="B202" s="71"/>
      <c r="C202" s="7" t="s">
        <v>30</v>
      </c>
      <c r="D202" s="22"/>
      <c r="E202" s="42"/>
      <c r="F202" s="20">
        <v>0</v>
      </c>
    </row>
    <row r="203" spans="1:6">
      <c r="A203" s="113"/>
      <c r="B203" s="71"/>
      <c r="C203" s="7" t="s">
        <v>26</v>
      </c>
      <c r="D203" s="22">
        <v>18377.900000000001</v>
      </c>
      <c r="E203" s="42">
        <v>18348.5</v>
      </c>
      <c r="F203" s="20">
        <f t="shared" si="8"/>
        <v>99.840025247716</v>
      </c>
    </row>
    <row r="204" spans="1:6">
      <c r="A204" s="113"/>
      <c r="B204" s="71"/>
      <c r="C204" s="7" t="s">
        <v>28</v>
      </c>
      <c r="D204" s="22"/>
      <c r="E204" s="42"/>
      <c r="F204" s="20"/>
    </row>
    <row r="205" spans="1:6" ht="15" customHeight="1">
      <c r="A205" s="110" t="s">
        <v>9</v>
      </c>
      <c r="B205" s="80" t="s">
        <v>71</v>
      </c>
      <c r="C205" s="11" t="s">
        <v>24</v>
      </c>
      <c r="D205" s="9">
        <f>+D207+D208+D209+D210</f>
        <v>4872.8999999999996</v>
      </c>
      <c r="E205" s="52">
        <f>+E207+E208+E209+E210</f>
        <v>4679.8999999999996</v>
      </c>
      <c r="F205" s="20">
        <f t="shared" si="8"/>
        <v>96.03931950173407</v>
      </c>
    </row>
    <row r="206" spans="1:6" ht="15" customHeight="1">
      <c r="A206" s="110"/>
      <c r="B206" s="80"/>
      <c r="C206" s="11" t="s">
        <v>25</v>
      </c>
      <c r="D206" s="23"/>
      <c r="E206" s="53"/>
      <c r="F206" s="20"/>
    </row>
    <row r="207" spans="1:6" ht="15" customHeight="1">
      <c r="A207" s="110"/>
      <c r="B207" s="80"/>
      <c r="C207" s="11" t="s">
        <v>44</v>
      </c>
      <c r="D207" s="23">
        <f t="shared" ref="D207:E209" si="9">+D213+D219</f>
        <v>3595</v>
      </c>
      <c r="E207" s="53">
        <f t="shared" si="9"/>
        <v>3451.5</v>
      </c>
      <c r="F207" s="20">
        <f t="shared" si="8"/>
        <v>96.008344923504865</v>
      </c>
    </row>
    <row r="208" spans="1:6" ht="15" customHeight="1">
      <c r="A208" s="110"/>
      <c r="B208" s="80"/>
      <c r="C208" s="11" t="s">
        <v>30</v>
      </c>
      <c r="D208" s="23">
        <f t="shared" si="9"/>
        <v>0</v>
      </c>
      <c r="E208" s="53">
        <f t="shared" si="9"/>
        <v>0</v>
      </c>
      <c r="F208" s="20">
        <v>0</v>
      </c>
    </row>
    <row r="209" spans="1:6" ht="15" customHeight="1">
      <c r="A209" s="110"/>
      <c r="B209" s="80"/>
      <c r="C209" s="11" t="s">
        <v>26</v>
      </c>
      <c r="D209" s="9">
        <f t="shared" si="9"/>
        <v>1277.9000000000001</v>
      </c>
      <c r="E209" s="52">
        <f t="shared" si="9"/>
        <v>1228.4000000000001</v>
      </c>
      <c r="F209" s="20">
        <f t="shared" si="8"/>
        <v>96.12645746928554</v>
      </c>
    </row>
    <row r="210" spans="1:6" ht="15" customHeight="1">
      <c r="A210" s="110"/>
      <c r="B210" s="80"/>
      <c r="C210" s="11" t="s">
        <v>28</v>
      </c>
      <c r="D210" s="27">
        <f>+D22+D222</f>
        <v>0</v>
      </c>
      <c r="E210" s="49">
        <f>+E22+E222</f>
        <v>0</v>
      </c>
      <c r="F210" s="20">
        <v>0</v>
      </c>
    </row>
    <row r="211" spans="1:6">
      <c r="A211" s="112" t="s">
        <v>17</v>
      </c>
      <c r="B211" s="74" t="s">
        <v>72</v>
      </c>
      <c r="C211" s="7" t="s">
        <v>24</v>
      </c>
      <c r="D211" s="22">
        <f>SUM(D213:D216)</f>
        <v>4706.8999999999996</v>
      </c>
      <c r="E211" s="42">
        <f>SUM(E213:E216)</f>
        <v>4515.1000000000004</v>
      </c>
      <c r="F211" s="20">
        <f t="shared" si="8"/>
        <v>95.9251311903801</v>
      </c>
    </row>
    <row r="212" spans="1:6">
      <c r="A212" s="113"/>
      <c r="B212" s="71"/>
      <c r="C212" s="7" t="s">
        <v>25</v>
      </c>
      <c r="D212" s="22"/>
      <c r="E212" s="42"/>
      <c r="F212" s="20"/>
    </row>
    <row r="213" spans="1:6">
      <c r="A213" s="113"/>
      <c r="B213" s="71"/>
      <c r="C213" s="7" t="s">
        <v>44</v>
      </c>
      <c r="D213" s="22">
        <v>3429</v>
      </c>
      <c r="E213" s="42">
        <v>3286.7</v>
      </c>
      <c r="F213" s="20">
        <f t="shared" si="8"/>
        <v>95.850102070574508</v>
      </c>
    </row>
    <row r="214" spans="1:6">
      <c r="A214" s="113"/>
      <c r="B214" s="71"/>
      <c r="C214" s="7" t="s">
        <v>30</v>
      </c>
      <c r="D214" s="22"/>
      <c r="E214" s="42"/>
      <c r="F214" s="20">
        <v>0</v>
      </c>
    </row>
    <row r="215" spans="1:6">
      <c r="A215" s="113"/>
      <c r="B215" s="71"/>
      <c r="C215" s="7" t="s">
        <v>26</v>
      </c>
      <c r="D215" s="22">
        <v>1277.9000000000001</v>
      </c>
      <c r="E215" s="42">
        <v>1228.4000000000001</v>
      </c>
      <c r="F215" s="20">
        <f t="shared" si="8"/>
        <v>96.12645746928554</v>
      </c>
    </row>
    <row r="216" spans="1:6">
      <c r="A216" s="113"/>
      <c r="B216" s="71"/>
      <c r="C216" s="7" t="s">
        <v>28</v>
      </c>
      <c r="D216" s="22"/>
      <c r="E216" s="42"/>
      <c r="F216" s="20">
        <v>0</v>
      </c>
    </row>
    <row r="217" spans="1:6">
      <c r="A217" s="111" t="s">
        <v>19</v>
      </c>
      <c r="B217" s="76" t="s">
        <v>41</v>
      </c>
      <c r="C217" s="7" t="s">
        <v>24</v>
      </c>
      <c r="D217" s="26">
        <f>SUM(D219:D222)</f>
        <v>166</v>
      </c>
      <c r="E217" s="42">
        <f>SUM(E219:E222)</f>
        <v>164.8</v>
      </c>
      <c r="F217" s="20">
        <v>0</v>
      </c>
    </row>
    <row r="218" spans="1:6">
      <c r="A218" s="111"/>
      <c r="B218" s="76"/>
      <c r="C218" s="7" t="s">
        <v>25</v>
      </c>
      <c r="D218" s="26"/>
      <c r="E218" s="42"/>
      <c r="F218" s="20">
        <v>0</v>
      </c>
    </row>
    <row r="219" spans="1:6">
      <c r="A219" s="111"/>
      <c r="B219" s="76"/>
      <c r="C219" s="7" t="s">
        <v>44</v>
      </c>
      <c r="D219" s="26">
        <v>166</v>
      </c>
      <c r="E219" s="42">
        <v>164.8</v>
      </c>
      <c r="F219" s="20">
        <v>0</v>
      </c>
    </row>
    <row r="220" spans="1:6">
      <c r="A220" s="111"/>
      <c r="B220" s="76"/>
      <c r="C220" s="7" t="s">
        <v>30</v>
      </c>
      <c r="D220" s="26"/>
      <c r="E220" s="42"/>
      <c r="F220" s="20">
        <v>0</v>
      </c>
    </row>
    <row r="221" spans="1:6">
      <c r="A221" s="111"/>
      <c r="B221" s="76"/>
      <c r="C221" s="7" t="s">
        <v>26</v>
      </c>
      <c r="D221" s="26"/>
      <c r="E221" s="42"/>
      <c r="F221" s="20">
        <v>0</v>
      </c>
    </row>
    <row r="222" spans="1:6">
      <c r="A222" s="111"/>
      <c r="B222" s="76"/>
      <c r="C222" s="7" t="s">
        <v>28</v>
      </c>
      <c r="D222" s="26"/>
      <c r="E222" s="42"/>
      <c r="F222" s="20">
        <v>0</v>
      </c>
    </row>
    <row r="223" spans="1:6">
      <c r="A223" s="114" t="s">
        <v>36</v>
      </c>
      <c r="B223" s="78" t="s">
        <v>37</v>
      </c>
      <c r="C223" s="17" t="s">
        <v>24</v>
      </c>
      <c r="D223" s="9">
        <f>+D225+D226+D227+D228</f>
        <v>1677.3</v>
      </c>
      <c r="E223" s="52">
        <f>+E225+E226+E227+E228</f>
        <v>1637.7</v>
      </c>
      <c r="F223" s="20">
        <f t="shared" si="8"/>
        <v>97.639062779466997</v>
      </c>
    </row>
    <row r="224" spans="1:6">
      <c r="A224" s="115"/>
      <c r="B224" s="79"/>
      <c r="C224" s="17" t="s">
        <v>25</v>
      </c>
      <c r="D224" s="23"/>
      <c r="E224" s="53"/>
      <c r="F224" s="20">
        <v>0</v>
      </c>
    </row>
    <row r="225" spans="1:6">
      <c r="A225" s="115"/>
      <c r="B225" s="79"/>
      <c r="C225" s="17" t="s">
        <v>44</v>
      </c>
      <c r="D225" s="9">
        <f t="shared" ref="D225:E228" si="10">+D231</f>
        <v>95.5</v>
      </c>
      <c r="E225" s="52">
        <f t="shared" si="10"/>
        <v>95.5</v>
      </c>
      <c r="F225" s="20">
        <f t="shared" si="8"/>
        <v>100</v>
      </c>
    </row>
    <row r="226" spans="1:6">
      <c r="A226" s="115"/>
      <c r="B226" s="79"/>
      <c r="C226" s="17" t="s">
        <v>30</v>
      </c>
      <c r="D226" s="23">
        <f t="shared" si="10"/>
        <v>0</v>
      </c>
      <c r="E226" s="53">
        <f t="shared" si="10"/>
        <v>0</v>
      </c>
      <c r="F226" s="20">
        <v>0</v>
      </c>
    </row>
    <row r="227" spans="1:6">
      <c r="A227" s="115"/>
      <c r="B227" s="79"/>
      <c r="C227" s="17" t="s">
        <v>26</v>
      </c>
      <c r="D227" s="9">
        <f t="shared" si="10"/>
        <v>1581.8</v>
      </c>
      <c r="E227" s="52">
        <f t="shared" si="10"/>
        <v>1542.2</v>
      </c>
      <c r="F227" s="20">
        <f t="shared" si="8"/>
        <v>97.496522948539649</v>
      </c>
    </row>
    <row r="228" spans="1:6">
      <c r="A228" s="115"/>
      <c r="B228" s="79"/>
      <c r="C228" s="17" t="s">
        <v>28</v>
      </c>
      <c r="D228" s="27">
        <f t="shared" si="10"/>
        <v>0</v>
      </c>
      <c r="E228" s="49">
        <f t="shared" si="10"/>
        <v>0</v>
      </c>
      <c r="F228" s="20">
        <v>0</v>
      </c>
    </row>
    <row r="229" spans="1:6">
      <c r="A229" s="112" t="s">
        <v>17</v>
      </c>
      <c r="B229" s="74" t="s">
        <v>73</v>
      </c>
      <c r="C229" s="18" t="s">
        <v>24</v>
      </c>
      <c r="D229" s="10">
        <f>SUM(D231:D234)</f>
        <v>1677.3</v>
      </c>
      <c r="E229" s="55">
        <f>SUM(E231:E234)</f>
        <v>1637.7</v>
      </c>
      <c r="F229" s="20">
        <f t="shared" si="8"/>
        <v>97.639062779466997</v>
      </c>
    </row>
    <row r="230" spans="1:6">
      <c r="A230" s="113"/>
      <c r="B230" s="71"/>
      <c r="C230" s="18" t="s">
        <v>25</v>
      </c>
      <c r="D230" s="10"/>
      <c r="E230" s="55"/>
      <c r="F230" s="20">
        <v>0</v>
      </c>
    </row>
    <row r="231" spans="1:6">
      <c r="A231" s="113"/>
      <c r="B231" s="71"/>
      <c r="C231" s="18" t="s">
        <v>44</v>
      </c>
      <c r="D231" s="10">
        <v>95.5</v>
      </c>
      <c r="E231" s="55">
        <v>95.5</v>
      </c>
      <c r="F231" s="20">
        <f t="shared" si="8"/>
        <v>100</v>
      </c>
    </row>
    <row r="232" spans="1:6">
      <c r="A232" s="113"/>
      <c r="B232" s="71"/>
      <c r="C232" s="18" t="s">
        <v>30</v>
      </c>
      <c r="D232" s="10"/>
      <c r="E232" s="55"/>
      <c r="F232" s="20">
        <v>0</v>
      </c>
    </row>
    <row r="233" spans="1:6">
      <c r="A233" s="113"/>
      <c r="B233" s="71"/>
      <c r="C233" s="18" t="s">
        <v>26</v>
      </c>
      <c r="D233" s="10">
        <v>1581.8</v>
      </c>
      <c r="E233" s="55">
        <v>1542.2</v>
      </c>
      <c r="F233" s="20">
        <f t="shared" si="8"/>
        <v>97.496522948539649</v>
      </c>
    </row>
    <row r="234" spans="1:6">
      <c r="A234" s="113"/>
      <c r="B234" s="71"/>
      <c r="C234" s="18" t="s">
        <v>28</v>
      </c>
      <c r="D234" s="10"/>
      <c r="E234" s="55"/>
      <c r="F234" s="20">
        <v>0</v>
      </c>
    </row>
    <row r="235" spans="1:6">
      <c r="A235" s="114" t="s">
        <v>36</v>
      </c>
      <c r="B235" s="78" t="s">
        <v>74</v>
      </c>
      <c r="C235" s="17" t="s">
        <v>24</v>
      </c>
      <c r="D235" s="9">
        <f>+D237+D238+D239+D240</f>
        <v>9037.5</v>
      </c>
      <c r="E235" s="52">
        <f>SUM(E237:E240)</f>
        <v>8816.6</v>
      </c>
      <c r="F235" s="20">
        <f t="shared" si="8"/>
        <v>97.555739972337491</v>
      </c>
    </row>
    <row r="236" spans="1:6">
      <c r="A236" s="115"/>
      <c r="B236" s="79"/>
      <c r="C236" s="17" t="s">
        <v>25</v>
      </c>
      <c r="D236" s="23"/>
      <c r="E236" s="53"/>
      <c r="F236" s="20"/>
    </row>
    <row r="237" spans="1:6">
      <c r="A237" s="115"/>
      <c r="B237" s="79"/>
      <c r="C237" s="17" t="s">
        <v>44</v>
      </c>
      <c r="D237" s="9">
        <f>+D261+D249</f>
        <v>9037.5</v>
      </c>
      <c r="E237" s="52">
        <f>+E261+E249</f>
        <v>8816.6</v>
      </c>
      <c r="F237" s="20">
        <f t="shared" si="8"/>
        <v>97.555739972337491</v>
      </c>
    </row>
    <row r="238" spans="1:6">
      <c r="A238" s="115"/>
      <c r="B238" s="79"/>
      <c r="C238" s="17" t="s">
        <v>30</v>
      </c>
      <c r="D238" s="9">
        <f>+D262+D250</f>
        <v>0</v>
      </c>
      <c r="E238" s="52">
        <f>+E262+E250</f>
        <v>0</v>
      </c>
      <c r="F238" s="20">
        <v>0</v>
      </c>
    </row>
    <row r="239" spans="1:6">
      <c r="A239" s="115"/>
      <c r="B239" s="79"/>
      <c r="C239" s="17" t="s">
        <v>26</v>
      </c>
      <c r="D239" s="9">
        <f>+D263+D251</f>
        <v>0</v>
      </c>
      <c r="E239" s="52">
        <f>+E263+E251</f>
        <v>0</v>
      </c>
      <c r="F239" s="20">
        <v>0</v>
      </c>
    </row>
    <row r="240" spans="1:6">
      <c r="A240" s="115"/>
      <c r="B240" s="79"/>
      <c r="C240" s="17" t="s">
        <v>28</v>
      </c>
      <c r="D240" s="9">
        <f>+D264+D252</f>
        <v>0</v>
      </c>
      <c r="E240" s="52">
        <f>+E264+E252</f>
        <v>0</v>
      </c>
      <c r="F240" s="20">
        <v>0</v>
      </c>
    </row>
    <row r="241" spans="1:6">
      <c r="A241" s="111" t="s">
        <v>17</v>
      </c>
      <c r="B241" s="76" t="s">
        <v>76</v>
      </c>
      <c r="C241" s="18" t="s">
        <v>24</v>
      </c>
      <c r="D241" s="10">
        <v>0</v>
      </c>
      <c r="E241" s="55">
        <v>0</v>
      </c>
      <c r="F241" s="20">
        <v>0</v>
      </c>
    </row>
    <row r="242" spans="1:6">
      <c r="A242" s="111"/>
      <c r="B242" s="76"/>
      <c r="C242" s="18" t="s">
        <v>25</v>
      </c>
      <c r="D242" s="9"/>
      <c r="E242" s="52"/>
      <c r="F242" s="20"/>
    </row>
    <row r="243" spans="1:6">
      <c r="A243" s="111"/>
      <c r="B243" s="76"/>
      <c r="C243" s="18" t="s">
        <v>44</v>
      </c>
      <c r="D243" s="9"/>
      <c r="E243" s="52"/>
      <c r="F243" s="20"/>
    </row>
    <row r="244" spans="1:6">
      <c r="A244" s="111"/>
      <c r="B244" s="76"/>
      <c r="C244" s="18" t="s">
        <v>30</v>
      </c>
      <c r="D244" s="9"/>
      <c r="E244" s="52"/>
      <c r="F244" s="20"/>
    </row>
    <row r="245" spans="1:6">
      <c r="A245" s="111"/>
      <c r="B245" s="76"/>
      <c r="C245" s="18" t="s">
        <v>26</v>
      </c>
      <c r="D245" s="9"/>
      <c r="E245" s="52"/>
      <c r="F245" s="20"/>
    </row>
    <row r="246" spans="1:6">
      <c r="A246" s="111"/>
      <c r="B246" s="76"/>
      <c r="C246" s="18" t="s">
        <v>28</v>
      </c>
      <c r="D246" s="9"/>
      <c r="E246" s="52"/>
      <c r="F246" s="20"/>
    </row>
    <row r="247" spans="1:6">
      <c r="A247" s="111" t="s">
        <v>19</v>
      </c>
      <c r="B247" s="76" t="s">
        <v>75</v>
      </c>
      <c r="C247" s="18" t="s">
        <v>24</v>
      </c>
      <c r="D247" s="26">
        <f>SUM(D249:D251)</f>
        <v>0</v>
      </c>
      <c r="E247" s="42">
        <f>SUM(E249:E252)</f>
        <v>0</v>
      </c>
      <c r="F247" s="20">
        <v>0</v>
      </c>
    </row>
    <row r="248" spans="1:6">
      <c r="A248" s="111"/>
      <c r="B248" s="76"/>
      <c r="C248" s="18" t="s">
        <v>25</v>
      </c>
      <c r="D248" s="26"/>
      <c r="E248" s="42"/>
      <c r="F248" s="20">
        <v>0</v>
      </c>
    </row>
    <row r="249" spans="1:6">
      <c r="A249" s="111"/>
      <c r="B249" s="76"/>
      <c r="C249" s="18" t="s">
        <v>44</v>
      </c>
      <c r="D249" s="10"/>
      <c r="E249" s="55"/>
      <c r="F249" s="20">
        <v>0</v>
      </c>
    </row>
    <row r="250" spans="1:6">
      <c r="A250" s="111"/>
      <c r="B250" s="76"/>
      <c r="C250" s="18" t="s">
        <v>30</v>
      </c>
      <c r="D250" s="26"/>
      <c r="E250" s="42"/>
      <c r="F250" s="20">
        <v>0</v>
      </c>
    </row>
    <row r="251" spans="1:6">
      <c r="A251" s="111"/>
      <c r="B251" s="76"/>
      <c r="C251" s="18" t="s">
        <v>26</v>
      </c>
      <c r="D251" s="26"/>
      <c r="E251" s="42"/>
      <c r="F251" s="20">
        <v>0</v>
      </c>
    </row>
    <row r="252" spans="1:6">
      <c r="A252" s="111"/>
      <c r="B252" s="76"/>
      <c r="C252" s="18" t="s">
        <v>28</v>
      </c>
      <c r="D252" s="26"/>
      <c r="E252" s="42"/>
      <c r="F252" s="20">
        <v>0</v>
      </c>
    </row>
    <row r="253" spans="1:6">
      <c r="A253" s="111" t="s">
        <v>20</v>
      </c>
      <c r="B253" s="76" t="s">
        <v>77</v>
      </c>
      <c r="C253" s="18" t="s">
        <v>24</v>
      </c>
      <c r="D253" s="70">
        <v>0</v>
      </c>
      <c r="E253" s="42">
        <v>0</v>
      </c>
      <c r="F253" s="20">
        <v>0</v>
      </c>
    </row>
    <row r="254" spans="1:6">
      <c r="A254" s="111"/>
      <c r="B254" s="76"/>
      <c r="C254" s="18" t="s">
        <v>25</v>
      </c>
      <c r="D254" s="70"/>
      <c r="E254" s="42"/>
      <c r="F254" s="20"/>
    </row>
    <row r="255" spans="1:6">
      <c r="A255" s="111"/>
      <c r="B255" s="76"/>
      <c r="C255" s="18" t="s">
        <v>44</v>
      </c>
      <c r="D255" s="70"/>
      <c r="E255" s="42"/>
      <c r="F255" s="20"/>
    </row>
    <row r="256" spans="1:6">
      <c r="A256" s="111"/>
      <c r="B256" s="76"/>
      <c r="C256" s="18" t="s">
        <v>30</v>
      </c>
      <c r="D256" s="70"/>
      <c r="E256" s="42"/>
      <c r="F256" s="20"/>
    </row>
    <row r="257" spans="1:6">
      <c r="A257" s="111"/>
      <c r="B257" s="76"/>
      <c r="C257" s="18" t="s">
        <v>26</v>
      </c>
      <c r="D257" s="70"/>
      <c r="E257" s="42"/>
      <c r="F257" s="20"/>
    </row>
    <row r="258" spans="1:6">
      <c r="A258" s="111"/>
      <c r="B258" s="76"/>
      <c r="C258" s="18" t="s">
        <v>28</v>
      </c>
      <c r="D258" s="70"/>
      <c r="E258" s="42"/>
      <c r="F258" s="20"/>
    </row>
    <row r="259" spans="1:6">
      <c r="A259" s="112" t="s">
        <v>22</v>
      </c>
      <c r="B259" s="74" t="s">
        <v>70</v>
      </c>
      <c r="C259" s="18" t="s">
        <v>24</v>
      </c>
      <c r="D259" s="22">
        <f>SUM(D261:D263)</f>
        <v>9037.5</v>
      </c>
      <c r="E259" s="42">
        <f>SUM(E261:E264)</f>
        <v>8816.6</v>
      </c>
      <c r="F259" s="20">
        <f t="shared" si="8"/>
        <v>97.555739972337491</v>
      </c>
    </row>
    <row r="260" spans="1:6">
      <c r="A260" s="113"/>
      <c r="B260" s="71"/>
      <c r="C260" s="18" t="s">
        <v>25</v>
      </c>
      <c r="D260" s="22"/>
      <c r="E260" s="42"/>
      <c r="F260" s="20"/>
    </row>
    <row r="261" spans="1:6">
      <c r="A261" s="113"/>
      <c r="B261" s="71"/>
      <c r="C261" s="18" t="s">
        <v>44</v>
      </c>
      <c r="D261" s="10">
        <v>9037.5</v>
      </c>
      <c r="E261" s="55">
        <v>8816.6</v>
      </c>
      <c r="F261" s="20">
        <f t="shared" si="8"/>
        <v>97.555739972337491</v>
      </c>
    </row>
    <row r="262" spans="1:6">
      <c r="A262" s="113"/>
      <c r="B262" s="71"/>
      <c r="C262" s="18" t="s">
        <v>30</v>
      </c>
      <c r="D262" s="22"/>
      <c r="E262" s="42"/>
      <c r="F262" s="20">
        <v>0</v>
      </c>
    </row>
    <row r="263" spans="1:6">
      <c r="A263" s="113"/>
      <c r="B263" s="71"/>
      <c r="C263" s="18" t="s">
        <v>26</v>
      </c>
      <c r="D263" s="22"/>
      <c r="E263" s="42"/>
      <c r="F263" s="20">
        <v>0</v>
      </c>
    </row>
    <row r="264" spans="1:6">
      <c r="A264" s="113"/>
      <c r="B264" s="71"/>
      <c r="C264" s="18" t="s">
        <v>28</v>
      </c>
      <c r="D264" s="22"/>
      <c r="E264" s="42"/>
      <c r="F264" s="20">
        <v>0</v>
      </c>
    </row>
    <row r="265" spans="1:6">
      <c r="A265" s="114" t="s">
        <v>36</v>
      </c>
      <c r="B265" s="78" t="s">
        <v>78</v>
      </c>
      <c r="C265" s="17" t="s">
        <v>24</v>
      </c>
      <c r="D265" s="9">
        <f>+D267+D268+D269+D270</f>
        <v>18636.400000000001</v>
      </c>
      <c r="E265" s="52">
        <f>SUM(E267:E270)</f>
        <v>18631.5</v>
      </c>
      <c r="F265" s="20">
        <f t="shared" ref="F265" si="11">+E265/D265*100</f>
        <v>99.973707368375869</v>
      </c>
    </row>
    <row r="266" spans="1:6">
      <c r="A266" s="115"/>
      <c r="B266" s="79"/>
      <c r="C266" s="17" t="s">
        <v>25</v>
      </c>
      <c r="D266" s="38"/>
      <c r="E266" s="53"/>
      <c r="F266" s="20"/>
    </row>
    <row r="267" spans="1:6">
      <c r="A267" s="115"/>
      <c r="B267" s="79"/>
      <c r="C267" s="17" t="s">
        <v>44</v>
      </c>
      <c r="D267" s="9">
        <v>799.5</v>
      </c>
      <c r="E267" s="52">
        <v>794.6</v>
      </c>
      <c r="F267" s="20">
        <f t="shared" ref="F267" si="12">+E267/D267*100</f>
        <v>99.387116948092554</v>
      </c>
    </row>
    <row r="268" spans="1:6">
      <c r="A268" s="115"/>
      <c r="B268" s="79"/>
      <c r="C268" s="17" t="s">
        <v>30</v>
      </c>
      <c r="D268" s="9">
        <v>10784.3</v>
      </c>
      <c r="E268" s="52">
        <v>10784.3</v>
      </c>
      <c r="F268" s="20">
        <v>0</v>
      </c>
    </row>
    <row r="269" spans="1:6">
      <c r="A269" s="115"/>
      <c r="B269" s="79"/>
      <c r="C269" s="17" t="s">
        <v>26</v>
      </c>
      <c r="D269" s="9">
        <v>6639.2</v>
      </c>
      <c r="E269" s="52">
        <v>6639.2</v>
      </c>
      <c r="F269" s="20">
        <v>0</v>
      </c>
    </row>
    <row r="270" spans="1:6">
      <c r="A270" s="115"/>
      <c r="B270" s="79"/>
      <c r="C270" s="17" t="s">
        <v>28</v>
      </c>
      <c r="D270" s="9">
        <v>413.4</v>
      </c>
      <c r="E270" s="52">
        <v>413.4</v>
      </c>
      <c r="F270" s="20">
        <v>0</v>
      </c>
    </row>
    <row r="271" spans="1:6" ht="12.75" customHeight="1">
      <c r="A271" s="110" t="s">
        <v>36</v>
      </c>
      <c r="B271" s="75" t="s">
        <v>79</v>
      </c>
      <c r="C271" s="11" t="s">
        <v>24</v>
      </c>
      <c r="D271" s="9">
        <f>+D273+D274+D275+D276</f>
        <v>7675.3</v>
      </c>
      <c r="E271" s="52">
        <f>SUM(E273:E276)</f>
        <v>7579.6</v>
      </c>
      <c r="F271" s="20">
        <f t="shared" ref="F271" si="13">+E271/D271*100</f>
        <v>98.753143199614343</v>
      </c>
    </row>
    <row r="272" spans="1:6">
      <c r="A272" s="110"/>
      <c r="B272" s="75"/>
      <c r="C272" s="11" t="s">
        <v>25</v>
      </c>
      <c r="D272" s="40"/>
      <c r="E272" s="53"/>
      <c r="F272" s="20"/>
    </row>
    <row r="273" spans="1:6">
      <c r="A273" s="110"/>
      <c r="B273" s="75"/>
      <c r="C273" s="11" t="s">
        <v>44</v>
      </c>
      <c r="D273" s="9">
        <f t="shared" ref="D273:E276" si="14">+D285+D291</f>
        <v>247.4</v>
      </c>
      <c r="E273" s="52">
        <f t="shared" si="14"/>
        <v>247.4</v>
      </c>
      <c r="F273" s="20">
        <f t="shared" ref="F273" si="15">+E273/D273*100</f>
        <v>100</v>
      </c>
    </row>
    <row r="274" spans="1:6">
      <c r="A274" s="110"/>
      <c r="B274" s="75"/>
      <c r="C274" s="11" t="s">
        <v>30</v>
      </c>
      <c r="D274" s="9">
        <f t="shared" si="14"/>
        <v>1149.4000000000001</v>
      </c>
      <c r="E274" s="52">
        <f t="shared" si="14"/>
        <v>1149.4000000000001</v>
      </c>
      <c r="F274" s="20">
        <v>0</v>
      </c>
    </row>
    <row r="275" spans="1:6">
      <c r="A275" s="110"/>
      <c r="B275" s="75"/>
      <c r="C275" s="11" t="s">
        <v>26</v>
      </c>
      <c r="D275" s="9">
        <f t="shared" si="14"/>
        <v>6278.5</v>
      </c>
      <c r="E275" s="52">
        <f t="shared" si="14"/>
        <v>6182.8</v>
      </c>
      <c r="F275" s="20">
        <v>0</v>
      </c>
    </row>
    <row r="276" spans="1:6">
      <c r="A276" s="110"/>
      <c r="B276" s="75"/>
      <c r="C276" s="11" t="s">
        <v>28</v>
      </c>
      <c r="D276" s="9">
        <f t="shared" si="14"/>
        <v>0</v>
      </c>
      <c r="E276" s="52">
        <f t="shared" si="14"/>
        <v>0</v>
      </c>
      <c r="F276" s="20">
        <v>0</v>
      </c>
    </row>
    <row r="277" spans="1:6">
      <c r="A277" s="113" t="s">
        <v>17</v>
      </c>
      <c r="B277" s="71" t="s">
        <v>80</v>
      </c>
      <c r="C277" s="43" t="s">
        <v>24</v>
      </c>
      <c r="D277" s="120">
        <v>0</v>
      </c>
      <c r="E277" s="121">
        <v>0</v>
      </c>
      <c r="F277" s="45">
        <v>0</v>
      </c>
    </row>
    <row r="278" spans="1:6">
      <c r="A278" s="113"/>
      <c r="B278" s="71"/>
      <c r="C278" s="18" t="s">
        <v>25</v>
      </c>
      <c r="D278" s="118"/>
      <c r="E278" s="119"/>
      <c r="F278" s="45"/>
    </row>
    <row r="279" spans="1:6">
      <c r="A279" s="113"/>
      <c r="B279" s="71"/>
      <c r="C279" s="18" t="s">
        <v>44</v>
      </c>
      <c r="D279" s="118"/>
      <c r="E279" s="119"/>
      <c r="F279" s="45"/>
    </row>
    <row r="280" spans="1:6">
      <c r="A280" s="113"/>
      <c r="B280" s="71"/>
      <c r="C280" s="18" t="s">
        <v>30</v>
      </c>
      <c r="D280" s="118"/>
      <c r="E280" s="119"/>
      <c r="F280" s="45"/>
    </row>
    <row r="281" spans="1:6">
      <c r="A281" s="113"/>
      <c r="B281" s="71"/>
      <c r="C281" s="18" t="s">
        <v>26</v>
      </c>
      <c r="D281" s="118"/>
      <c r="E281" s="119"/>
      <c r="F281" s="45"/>
    </row>
    <row r="282" spans="1:6">
      <c r="A282" s="116"/>
      <c r="B282" s="72"/>
      <c r="C282" s="18" t="s">
        <v>28</v>
      </c>
      <c r="D282" s="118"/>
      <c r="E282" s="119"/>
      <c r="F282" s="45"/>
    </row>
    <row r="283" spans="1:6">
      <c r="A283" s="113" t="s">
        <v>19</v>
      </c>
      <c r="B283" s="71" t="s">
        <v>81</v>
      </c>
      <c r="C283" s="43" t="s">
        <v>24</v>
      </c>
      <c r="D283" s="44">
        <f>SUM(D285:D287)</f>
        <v>2088.6000000000004</v>
      </c>
      <c r="E283" s="64">
        <f>SUM(E285:E288)</f>
        <v>2088.6000000000004</v>
      </c>
      <c r="F283" s="45">
        <f t="shared" ref="F283" si="16">+E283/D283*100</f>
        <v>100</v>
      </c>
    </row>
    <row r="284" spans="1:6">
      <c r="A284" s="113"/>
      <c r="B284" s="71"/>
      <c r="C284" s="18" t="s">
        <v>25</v>
      </c>
      <c r="D284" s="39"/>
      <c r="E284" s="42"/>
      <c r="F284" s="20"/>
    </row>
    <row r="285" spans="1:6">
      <c r="A285" s="113"/>
      <c r="B285" s="71"/>
      <c r="C285" s="18" t="s">
        <v>44</v>
      </c>
      <c r="D285" s="10">
        <v>247.4</v>
      </c>
      <c r="E285" s="55">
        <v>247.4</v>
      </c>
      <c r="F285" s="20">
        <f t="shared" ref="F285" si="17">+E285/D285*100</f>
        <v>100</v>
      </c>
    </row>
    <row r="286" spans="1:6">
      <c r="A286" s="113"/>
      <c r="B286" s="71"/>
      <c r="C286" s="18" t="s">
        <v>30</v>
      </c>
      <c r="D286" s="39">
        <v>1149.4000000000001</v>
      </c>
      <c r="E286" s="42">
        <v>1149.4000000000001</v>
      </c>
      <c r="F286" s="20">
        <v>0</v>
      </c>
    </row>
    <row r="287" spans="1:6">
      <c r="A287" s="113"/>
      <c r="B287" s="71"/>
      <c r="C287" s="18" t="s">
        <v>26</v>
      </c>
      <c r="D287" s="39">
        <v>691.8</v>
      </c>
      <c r="E287" s="42">
        <v>691.8</v>
      </c>
      <c r="F287" s="20">
        <v>691.8</v>
      </c>
    </row>
    <row r="288" spans="1:6">
      <c r="A288" s="116"/>
      <c r="B288" s="72"/>
      <c r="C288" s="18" t="s">
        <v>28</v>
      </c>
      <c r="D288" s="39">
        <v>0</v>
      </c>
      <c r="E288" s="42"/>
      <c r="F288" s="20">
        <v>0</v>
      </c>
    </row>
    <row r="289" spans="1:6">
      <c r="A289" s="112" t="s">
        <v>20</v>
      </c>
      <c r="B289" s="74" t="s">
        <v>82</v>
      </c>
      <c r="C289" s="18" t="s">
        <v>24</v>
      </c>
      <c r="D289" s="37">
        <f>SUM(D291:D293)</f>
        <v>5586.7</v>
      </c>
      <c r="E289" s="42">
        <f>SUM(E291:E294)</f>
        <v>5491</v>
      </c>
      <c r="F289" s="20">
        <f t="shared" ref="F289" si="18">+E289/D289*100</f>
        <v>98.287003060840931</v>
      </c>
    </row>
    <row r="290" spans="1:6">
      <c r="A290" s="113"/>
      <c r="B290" s="71"/>
      <c r="C290" s="18" t="s">
        <v>25</v>
      </c>
      <c r="D290" s="37"/>
      <c r="E290" s="42"/>
      <c r="F290" s="20"/>
    </row>
    <row r="291" spans="1:6">
      <c r="A291" s="113"/>
      <c r="B291" s="71"/>
      <c r="C291" s="18" t="s">
        <v>44</v>
      </c>
      <c r="D291" s="10"/>
      <c r="E291" s="55"/>
      <c r="F291" s="20">
        <v>0</v>
      </c>
    </row>
    <row r="292" spans="1:6">
      <c r="A292" s="113"/>
      <c r="B292" s="71"/>
      <c r="C292" s="18" t="s">
        <v>30</v>
      </c>
      <c r="D292" s="37"/>
      <c r="E292" s="42"/>
      <c r="F292" s="20">
        <v>0</v>
      </c>
    </row>
    <row r="293" spans="1:6">
      <c r="A293" s="113"/>
      <c r="B293" s="71"/>
      <c r="C293" s="18" t="s">
        <v>26</v>
      </c>
      <c r="D293" s="37">
        <v>5586.7</v>
      </c>
      <c r="E293" s="42">
        <v>5491</v>
      </c>
      <c r="F293" s="20">
        <v>0</v>
      </c>
    </row>
    <row r="294" spans="1:6">
      <c r="A294" s="113"/>
      <c r="B294" s="71"/>
      <c r="C294" s="18" t="s">
        <v>28</v>
      </c>
      <c r="D294" s="37"/>
      <c r="E294" s="42"/>
      <c r="F294" s="20">
        <v>0</v>
      </c>
    </row>
    <row r="295" spans="1:6" ht="12.75" customHeight="1">
      <c r="A295" s="82" t="s">
        <v>38</v>
      </c>
      <c r="B295" s="83"/>
      <c r="C295" s="17" t="s">
        <v>24</v>
      </c>
      <c r="D295" s="9">
        <f>SUM(D297:D300)</f>
        <v>1264253.6400000001</v>
      </c>
      <c r="E295" s="53">
        <f>SUM(E297:E300)</f>
        <v>1210264.9400000002</v>
      </c>
      <c r="F295" s="21">
        <f t="shared" si="8"/>
        <v>95.729599006730965</v>
      </c>
    </row>
    <row r="296" spans="1:6">
      <c r="A296" s="84"/>
      <c r="B296" s="85"/>
      <c r="C296" s="11" t="s">
        <v>25</v>
      </c>
      <c r="D296" s="3"/>
      <c r="E296" s="53"/>
      <c r="F296" s="21"/>
    </row>
    <row r="297" spans="1:6">
      <c r="A297" s="84"/>
      <c r="B297" s="85"/>
      <c r="C297" s="17" t="s">
        <v>44</v>
      </c>
      <c r="D297" s="9">
        <f>+D11+D39+D56+D74+D104+D135+D159+D177+D207+D225+D237+D267+D273</f>
        <v>415562.7</v>
      </c>
      <c r="E297" s="52">
        <f>+E11+E39+E56+E74+E104+E135+E159+E177+E207+E225+E237+E267+E273</f>
        <v>404039.89999999991</v>
      </c>
      <c r="F297" s="21">
        <f t="shared" si="8"/>
        <v>97.227181361561051</v>
      </c>
    </row>
    <row r="298" spans="1:6">
      <c r="A298" s="84"/>
      <c r="B298" s="85"/>
      <c r="C298" s="17" t="s">
        <v>30</v>
      </c>
      <c r="D298" s="9">
        <f>+D9+D40+D57+D75+D105+D136+D160+D178+D208+D226+D238+D268+D274</f>
        <v>17706.099999999999</v>
      </c>
      <c r="E298" s="52">
        <f>+E9+E40+E57+E75+E105+E136+E160+E178+E208+E226+E238+E268+E274</f>
        <v>17706.099999999999</v>
      </c>
      <c r="F298" s="21">
        <f t="shared" si="8"/>
        <v>100</v>
      </c>
    </row>
    <row r="299" spans="1:6">
      <c r="A299" s="84"/>
      <c r="B299" s="85"/>
      <c r="C299" s="17" t="s">
        <v>26</v>
      </c>
      <c r="D299" s="9">
        <f>+D10+D41+D58+D76+D106+D137+D161+D179+D209+D227+D239+D269+D275</f>
        <v>752420.74000000011</v>
      </c>
      <c r="E299" s="52">
        <f>+E10+E41+E58+E76+E106+E137+E161+E179+E209+E227+E239+E269+E275</f>
        <v>720871.10000000009</v>
      </c>
      <c r="F299" s="21">
        <f t="shared" si="8"/>
        <v>95.80691515760185</v>
      </c>
    </row>
    <row r="300" spans="1:6">
      <c r="A300" s="86"/>
      <c r="B300" s="87"/>
      <c r="C300" s="17" t="s">
        <v>28</v>
      </c>
      <c r="D300" s="9">
        <f>+D12+D42+D59+D77+D107+D138+D162+D180+D210+D228+D240+D270+D276</f>
        <v>78564.099999999991</v>
      </c>
      <c r="E300" s="52">
        <f>+E12+E42+E59+E77+E107+E138+E162+E180+E210+E228+E240+E270+E276</f>
        <v>67647.839999999982</v>
      </c>
      <c r="F300" s="21">
        <f t="shared" si="8"/>
        <v>86.105282183592749</v>
      </c>
    </row>
    <row r="301" spans="1:6">
      <c r="A301" s="2"/>
      <c r="B301" s="2"/>
      <c r="C301" s="2"/>
      <c r="D301" s="2"/>
      <c r="E301" s="65"/>
      <c r="F301" s="2"/>
    </row>
    <row r="302" spans="1:6">
      <c r="D302" s="35"/>
      <c r="E302" s="66"/>
    </row>
  </sheetData>
  <mergeCells count="106">
    <mergeCell ref="A241:A246"/>
    <mergeCell ref="B241:B246"/>
    <mergeCell ref="A253:A258"/>
    <mergeCell ref="B253:B258"/>
    <mergeCell ref="A277:A282"/>
    <mergeCell ref="B283:B288"/>
    <mergeCell ref="B265:B270"/>
    <mergeCell ref="A271:A276"/>
    <mergeCell ref="B271:B276"/>
    <mergeCell ref="A289:A294"/>
    <mergeCell ref="B289:B294"/>
    <mergeCell ref="E3:F3"/>
    <mergeCell ref="A49:A53"/>
    <mergeCell ref="A54:A59"/>
    <mergeCell ref="B49:B53"/>
    <mergeCell ref="A84:A89"/>
    <mergeCell ref="B84:B89"/>
    <mergeCell ref="A126:A132"/>
    <mergeCell ref="B126:B132"/>
    <mergeCell ref="A102:A107"/>
    <mergeCell ref="B102:B107"/>
    <mergeCell ref="A108:A113"/>
    <mergeCell ref="B108:B113"/>
    <mergeCell ref="A114:A119"/>
    <mergeCell ref="A247:A252"/>
    <mergeCell ref="B247:B252"/>
    <mergeCell ref="A211:A216"/>
    <mergeCell ref="B211:B216"/>
    <mergeCell ref="E1:F1"/>
    <mergeCell ref="A2:F2"/>
    <mergeCell ref="F4:F6"/>
    <mergeCell ref="A19:A24"/>
    <mergeCell ref="A25:A30"/>
    <mergeCell ref="B25:B30"/>
    <mergeCell ref="D5:E5"/>
    <mergeCell ref="B7:B12"/>
    <mergeCell ref="A13:A18"/>
    <mergeCell ref="B19:B24"/>
    <mergeCell ref="D4:E4"/>
    <mergeCell ref="A4:A6"/>
    <mergeCell ref="B4:B6"/>
    <mergeCell ref="C4:C6"/>
    <mergeCell ref="B13:B18"/>
    <mergeCell ref="A7:A12"/>
    <mergeCell ref="A295:B300"/>
    <mergeCell ref="B54:B59"/>
    <mergeCell ref="A60:A65"/>
    <mergeCell ref="B60:B65"/>
    <mergeCell ref="A66:A71"/>
    <mergeCell ref="B66:B71"/>
    <mergeCell ref="A37:A42"/>
    <mergeCell ref="B37:B42"/>
    <mergeCell ref="A43:A48"/>
    <mergeCell ref="B43:B48"/>
    <mergeCell ref="B31:B36"/>
    <mergeCell ref="A31:A36"/>
    <mergeCell ref="A72:A77"/>
    <mergeCell ref="B72:B77"/>
    <mergeCell ref="A78:A83"/>
    <mergeCell ref="B78:B83"/>
    <mergeCell ref="B90:B95"/>
    <mergeCell ref="A96:A101"/>
    <mergeCell ref="B96:B101"/>
    <mergeCell ref="A120:A125"/>
    <mergeCell ref="B120:B125"/>
    <mergeCell ref="A90:A95"/>
    <mergeCell ref="A265:A270"/>
    <mergeCell ref="A223:A228"/>
    <mergeCell ref="B223:B228"/>
    <mergeCell ref="A229:A234"/>
    <mergeCell ref="B229:B234"/>
    <mergeCell ref="A217:A222"/>
    <mergeCell ref="B217:B222"/>
    <mergeCell ref="B114:B119"/>
    <mergeCell ref="A151:A156"/>
    <mergeCell ref="B151:B156"/>
    <mergeCell ref="A133:A138"/>
    <mergeCell ref="B133:B138"/>
    <mergeCell ref="A139:A144"/>
    <mergeCell ref="B139:B144"/>
    <mergeCell ref="A145:A150"/>
    <mergeCell ref="B145:B150"/>
    <mergeCell ref="A283:A288"/>
    <mergeCell ref="B277:B282"/>
    <mergeCell ref="A193:A198"/>
    <mergeCell ref="B193:B198"/>
    <mergeCell ref="A199:A204"/>
    <mergeCell ref="B199:B204"/>
    <mergeCell ref="A157:A162"/>
    <mergeCell ref="B157:B162"/>
    <mergeCell ref="A163:A168"/>
    <mergeCell ref="B163:B168"/>
    <mergeCell ref="A169:A174"/>
    <mergeCell ref="B169:B174"/>
    <mergeCell ref="A175:A180"/>
    <mergeCell ref="B175:B180"/>
    <mergeCell ref="A181:A186"/>
    <mergeCell ref="B181:B186"/>
    <mergeCell ref="A187:A192"/>
    <mergeCell ref="B187:B192"/>
    <mergeCell ref="A235:A240"/>
    <mergeCell ref="B235:B240"/>
    <mergeCell ref="A259:A264"/>
    <mergeCell ref="B259:B264"/>
    <mergeCell ref="A205:A210"/>
    <mergeCell ref="B205:B210"/>
  </mergeCells>
  <phoneticPr fontId="3" type="noConversion"/>
  <pageMargins left="0.15748031496062992" right="0.19685039370078741" top="0.39370078740157483" bottom="0.15748031496062992" header="0.31496062992125984" footer="0.31496062992125984"/>
  <pageSetup paperSize="9" scale="83" fitToHeight="0" orientation="portrait" r:id="rId1"/>
  <rowBreaks count="3" manualBreakCount="3">
    <brk id="71" max="12" man="1"/>
    <brk id="144" max="11" man="1"/>
    <brk id="2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средства бюджет</vt:lpstr>
      <vt:lpstr>'средства бюджет'!Область_печати</vt:lpstr>
    </vt:vector>
  </TitlesOfParts>
  <Manager/>
  <Company>home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verhoturova</dc:creator>
  <cp:keywords/>
  <dc:description/>
  <cp:lastModifiedBy>Эконом</cp:lastModifiedBy>
  <cp:revision/>
  <cp:lastPrinted>2019-03-29T08:46:19Z</cp:lastPrinted>
  <dcterms:created xsi:type="dcterms:W3CDTF">2007-07-17T01:27:34Z</dcterms:created>
  <dcterms:modified xsi:type="dcterms:W3CDTF">2019-04-10T04:15:06Z</dcterms:modified>
  <cp:category/>
  <cp:contentStatus/>
</cp:coreProperties>
</file>